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00" tabRatio="601" activeTab="0"/>
  </bookViews>
  <sheets>
    <sheet name="1. Overall Budget Summary" sheetId="1" r:id="rId1"/>
    <sheet name="3. Capital Program. 05.06" sheetId="2" r:id="rId2"/>
    <sheet name="3a. Amended Renewals Schedule" sheetId="3" r:id="rId3"/>
    <sheet name="4. Budget Risk Matrix" sheetId="4" r:id="rId4"/>
  </sheets>
  <definedNames>
    <definedName name="_xlnm.Print_Area" localSheetId="0">'1. Overall Budget Summary'!$A$1:$O$43</definedName>
    <definedName name="_xlnm.Print_Area" localSheetId="1">'3. Capital Program. 05.06'!$A$1:$F$84</definedName>
    <definedName name="_xlnm.Print_Titles" localSheetId="1">'3. Capital Program. 05.06'!$1:$6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<sst xmlns="http://schemas.openxmlformats.org/spreadsheetml/2006/main" count="324" uniqueCount="223">
  <si>
    <t>£</t>
  </si>
  <si>
    <t>Estimate</t>
  </si>
  <si>
    <t>Original</t>
  </si>
  <si>
    <t>Revised</t>
  </si>
  <si>
    <t>TOTAL</t>
  </si>
  <si>
    <t>CULTURAL, LEISURE AND COMMERCIAL</t>
  </si>
  <si>
    <t xml:space="preserve">      SERVICES</t>
  </si>
  <si>
    <t>FINANCIAL SERVICES</t>
  </si>
  <si>
    <t>HUMAN RESOURCES</t>
  </si>
  <si>
    <t>LEGAL AND DEMOCRATIC SERVICES</t>
  </si>
  <si>
    <t>PLANNING, HEALTH  AND ENVIRONMENT</t>
  </si>
  <si>
    <t>STRATEGY AND PERFORMANCE UNIT</t>
  </si>
  <si>
    <t>WYRE FOREST DISTRICT COUNCIL</t>
  </si>
  <si>
    <t>GENERAL FUND TOTAL REQUIREMENTS - DISTRICT COUNCIL PURPOSES</t>
  </si>
  <si>
    <t>SERVICE</t>
  </si>
  <si>
    <t>LESS:</t>
  </si>
  <si>
    <t>Capital Account/Interest Received</t>
  </si>
  <si>
    <t>IMPACT</t>
  </si>
  <si>
    <t>High</t>
  </si>
  <si>
    <t>QUADRANT 4 - IMMEDIATE ACTION</t>
  </si>
  <si>
    <t xml:space="preserve">HIGH </t>
  </si>
  <si>
    <t>Impact</t>
  </si>
  <si>
    <r>
      <t>PLANS -</t>
    </r>
    <r>
      <rPr>
        <b/>
        <i/>
        <sz val="10"/>
        <rFont val="Arial"/>
        <family val="2"/>
      </rPr>
      <t xml:space="preserve"> LOW RISK, HIGH IMPACT</t>
    </r>
  </si>
  <si>
    <t>Note: High Impact is risk assessed to be in excess of</t>
  </si>
  <si>
    <t>£100,000 in line with the Risk Management Implementation</t>
  </si>
  <si>
    <t>Strategy</t>
  </si>
  <si>
    <t>Low</t>
  </si>
  <si>
    <t>Risk</t>
  </si>
  <si>
    <t>MEDIUM</t>
  </si>
  <si>
    <t>2. Benefits - Payments &amp; Funding</t>
  </si>
  <si>
    <t>4. Restructuring/Organisational Review</t>
  </si>
  <si>
    <t>LOW</t>
  </si>
  <si>
    <t>HIGH</t>
  </si>
  <si>
    <t>QUADRANT 1 - KEEP UNDER PERIODIC REVIEW</t>
  </si>
  <si>
    <t>LOW RISK, LOW IMPACT</t>
  </si>
  <si>
    <t>RISK/IMPACT</t>
  </si>
  <si>
    <t xml:space="preserve">QUADRANT 3 -REVIEW RISK - CONTINGENCY </t>
  </si>
  <si>
    <t>QUADRANT 2 - CONSIDER ACTION</t>
  </si>
  <si>
    <t>3. Prudential Code for Capital Accounting (Borrowing)</t>
  </si>
  <si>
    <t>HIGH RISK, HIGH IMPACT</t>
  </si>
  <si>
    <t>HIGH RISK, LOW IMPACT</t>
  </si>
  <si>
    <t>1. Finance Strategy/Accountability</t>
  </si>
  <si>
    <t>2. Car Parking</t>
  </si>
  <si>
    <t>3. Council Tax - Excessive rises,capping</t>
  </si>
  <si>
    <t>4. Council Tax Collection Levels</t>
  </si>
  <si>
    <t>5. External Interest, Pay, Price increases</t>
  </si>
  <si>
    <t>6. Recruitment/key staff retention</t>
  </si>
  <si>
    <t>7. Externalisation of Leisure Centres</t>
  </si>
  <si>
    <t>8. Benefits Service Delivery</t>
  </si>
  <si>
    <t>9. Environment and Economic Regeneration</t>
  </si>
  <si>
    <t>1. External Funding, Partnerships</t>
  </si>
  <si>
    <t>10. Industrial Estates &amp; Other Property</t>
  </si>
  <si>
    <t>11. Cinema Provision</t>
  </si>
  <si>
    <t>2005/06</t>
  </si>
  <si>
    <t>Prices</t>
  </si>
  <si>
    <t>Inflation</t>
  </si>
  <si>
    <t xml:space="preserve"> </t>
  </si>
  <si>
    <t>TOTAL NET EXPENDITURE ON SERVICES</t>
  </si>
  <si>
    <t xml:space="preserve">LESS: </t>
  </si>
  <si>
    <t>NET BUDGET REQUIREMENT</t>
  </si>
  <si>
    <t>Revenue Support Grant</t>
  </si>
  <si>
    <t>Business Rates</t>
  </si>
  <si>
    <t>Collection Fund Surplus</t>
  </si>
  <si>
    <t>GENERAL EXPENSES -</t>
  </si>
  <si>
    <r>
      <t xml:space="preserve">     </t>
    </r>
    <r>
      <rPr>
        <b/>
        <sz val="10"/>
        <rFont val="Arial"/>
        <family val="2"/>
      </rPr>
      <t>DISTRICT COUNCIL PURPOSES</t>
    </r>
  </si>
  <si>
    <t/>
  </si>
  <si>
    <t>Amended</t>
  </si>
  <si>
    <t>Current</t>
  </si>
  <si>
    <t>Capital</t>
  </si>
  <si>
    <t>Year</t>
  </si>
  <si>
    <t>Programme</t>
  </si>
  <si>
    <t>Expenditure</t>
  </si>
  <si>
    <t>Scheme</t>
  </si>
  <si>
    <t>CAPITAL PROGRAMME DESCRIPTION</t>
  </si>
  <si>
    <t>to date</t>
  </si>
  <si>
    <t>Balance</t>
  </si>
  <si>
    <t>COMMITTED EXPENDITURE</t>
  </si>
  <si>
    <t>Cultural Leisure and Commercial Services</t>
  </si>
  <si>
    <t>Municipal Cemetery, purchase of land</t>
  </si>
  <si>
    <t>Cemetery Main Roadway</t>
  </si>
  <si>
    <t>Parking Facilities - Payment under Contractual Agreement</t>
  </si>
  <si>
    <t>Parking Facilities - Remedial/safety work to existing car parks</t>
  </si>
  <si>
    <t>Parking Facilities - Future car parking contingency</t>
  </si>
  <si>
    <t>Public Conveniences - enhancement programme</t>
  </si>
  <si>
    <t>Play equipment - Replace/repairs programme</t>
  </si>
  <si>
    <t>Paddling Pools - Repairs to Brinton Park &amp; Riverside Pools</t>
  </si>
  <si>
    <t>Stourport - Footpath (subject to S.106 agreement)</t>
  </si>
  <si>
    <t>Old Pals Shelter - Refurbishment</t>
  </si>
  <si>
    <t>Wyre Forest Glades - Plant Replacement</t>
  </si>
  <si>
    <t>Recycling - Extension to scheme - vehicles &amp; containers</t>
  </si>
  <si>
    <t>General Cleansing - Geographic Working</t>
  </si>
  <si>
    <t>Admin Building - Imp works for disabled</t>
  </si>
  <si>
    <t>Rushock Trading Estate - Repairs &amp; Maintenance</t>
  </si>
  <si>
    <t>Worcestershire Hub - Contribution to WCC</t>
  </si>
  <si>
    <t>Worcestershire Hub - Vicar Street Offices Refurbishment</t>
  </si>
  <si>
    <t>Worcestershire Hub - Civic Centre Reception Remodelling</t>
  </si>
  <si>
    <t>Worcestershire Hub - Bewdley TIC Remodelling</t>
  </si>
  <si>
    <t>KTC 3 Disposal</t>
  </si>
  <si>
    <t>Vale Road Crossing</t>
  </si>
  <si>
    <t>Car Parks Oil Interceptors</t>
  </si>
  <si>
    <t>Glades 'Contingency'; Floor Replacement, DDA and Alarms</t>
  </si>
  <si>
    <t>Rowland Hill Public Conveniences Refurbishment</t>
  </si>
  <si>
    <t>White Wickets Changing Facility</t>
  </si>
  <si>
    <t>Planning, Health and Environment</t>
  </si>
  <si>
    <t>Disabled Facilities Grants</t>
  </si>
  <si>
    <t>Affordable Housing Grants to Registered Social Landlords</t>
  </si>
  <si>
    <t>Private Sector Housing Conditions - Improvements Initiative</t>
  </si>
  <si>
    <t>Conservation area, Listed &amp; Heritage Buildings</t>
  </si>
  <si>
    <t>Horsefair Redevelopment</t>
  </si>
  <si>
    <t>Community Alarm Equipment Grant</t>
  </si>
  <si>
    <t>Human Resources</t>
  </si>
  <si>
    <t>Implementing Electronic Government</t>
  </si>
  <si>
    <t>Software &amp; Network Licenses</t>
  </si>
  <si>
    <t>Strategy &amp; Performance Unit</t>
  </si>
  <si>
    <t>CCTV Kidderminster Town Centre</t>
  </si>
  <si>
    <t>Grants to Voluntary Bodies - CAB</t>
  </si>
  <si>
    <t>Legal &amp; Democratic Services</t>
  </si>
  <si>
    <t>Capital Grant towards Rebuilding Queensway Wall</t>
  </si>
  <si>
    <t>Land Charges - MIS System</t>
  </si>
  <si>
    <t>St Mary's Retaining Wall</t>
  </si>
  <si>
    <t>Vicar Street Lease Surrender</t>
  </si>
  <si>
    <t>2005/2006</t>
  </si>
  <si>
    <t>2006/2007</t>
  </si>
  <si>
    <t>2007/2008</t>
  </si>
  <si>
    <r>
      <t xml:space="preserve">1. </t>
    </r>
    <r>
      <rPr>
        <b/>
        <u val="single"/>
        <sz val="10"/>
        <rFont val="Arial"/>
        <family val="2"/>
      </rPr>
      <t>VEHICLES</t>
    </r>
  </si>
  <si>
    <r>
      <t xml:space="preserve">    (a) </t>
    </r>
    <r>
      <rPr>
        <b/>
        <u val="single"/>
        <sz val="10"/>
        <rFont val="Arial"/>
        <family val="2"/>
      </rPr>
      <t xml:space="preserve">Cultural, Leisure and Commercial Services </t>
    </r>
  </si>
  <si>
    <t xml:space="preserve">         Blitz Vehicle</t>
  </si>
  <si>
    <t xml:space="preserve">         Garage Equipment - Replacement</t>
  </si>
  <si>
    <t xml:space="preserve">         Mechanical Sweeper (Large)</t>
  </si>
  <si>
    <t xml:space="preserve">         Refuse Freighter </t>
  </si>
  <si>
    <t xml:space="preserve">         Mowing Machine</t>
  </si>
  <si>
    <t xml:space="preserve">         Transit Van</t>
  </si>
  <si>
    <t xml:space="preserve">         Transit Tipper</t>
  </si>
  <si>
    <t xml:space="preserve">         7.5t Pick Up/ Tipper</t>
  </si>
  <si>
    <t xml:space="preserve">         Small Van</t>
  </si>
  <si>
    <r>
      <t xml:space="preserve">2. </t>
    </r>
    <r>
      <rPr>
        <b/>
        <u val="single"/>
        <sz val="10"/>
        <rFont val="Arial"/>
        <family val="2"/>
      </rPr>
      <t>OTHER</t>
    </r>
  </si>
  <si>
    <r>
      <t xml:space="preserve">    (a) </t>
    </r>
    <r>
      <rPr>
        <b/>
        <u val="single"/>
        <sz val="10"/>
        <rFont val="Arial"/>
        <family val="2"/>
      </rPr>
      <t>Financial Services</t>
    </r>
  </si>
  <si>
    <t xml:space="preserve">          Financial Management System replacement</t>
  </si>
  <si>
    <t xml:space="preserve">          Revenues System server replacement</t>
  </si>
  <si>
    <t xml:space="preserve">          Cash receipting system replacement</t>
  </si>
  <si>
    <t xml:space="preserve">          Officers time recording system replacement</t>
  </si>
  <si>
    <t>St Mary's Churchyard Boundary Wall</t>
  </si>
  <si>
    <t>Balance of scheme will slip into 2006/2007.</t>
  </si>
  <si>
    <t>£50,000 Capital Virement approved by Cabinet 30th June 2005 (For Glades Refurbishment Capital Grant). Balance of £7,830 to fall back to useable capital receipts reserve.</t>
  </si>
  <si>
    <t>Scheme complete.</t>
  </si>
  <si>
    <t>Improvements to St Georges Park</t>
  </si>
  <si>
    <t>Scheme will slip into 2006/2007.</t>
  </si>
  <si>
    <t>Wyre Forest Glades Contribution to Refurbishment</t>
  </si>
  <si>
    <t>Approval for two thirds of the cost of refurbishment up to a maximum of £350,000.  An agreement is being drawn up. Opinion that the majority of the refurbishment work will slip into 2006/2007.  December 2006 anticipated completion date.</t>
  </si>
  <si>
    <t>Worcestershire Hub - Town Hall Conversion</t>
  </si>
  <si>
    <t>Ongoing programme with a target of 2.5% Gershon efficiency savings.</t>
  </si>
  <si>
    <t>(INCLUDING SLIPPAGE FROM 2004/2005)</t>
  </si>
  <si>
    <t xml:space="preserve">Amended </t>
  </si>
  <si>
    <t>NOTES</t>
  </si>
  <si>
    <t>Complete</t>
  </si>
  <si>
    <t>Assumed expenditure spend to Budget.</t>
  </si>
  <si>
    <t>Kidderminster Town Centre Redev. (KTC1)</t>
  </si>
  <si>
    <t>Assumed expenditure spend to Budget 2005/2006.</t>
  </si>
  <si>
    <t>Subject to land transfer. Scheme will slip into 2006/2007.</t>
  </si>
  <si>
    <t>May be used as part of the Vicar Street refurbishment scheme. Will slip into 2006/2007.</t>
  </si>
  <si>
    <t>Duke House Refurbishment</t>
  </si>
  <si>
    <t>Brinton Park - Liveability Fund</t>
  </si>
  <si>
    <t>QEII Gardens - Liveability Fund</t>
  </si>
  <si>
    <t>Spennells Playing Field - Youth Shelter</t>
  </si>
  <si>
    <t>Conversion works under way - will be some slippage into 2006/2007. To be determined.</t>
  </si>
  <si>
    <t>Scheme to slip into 2006/2007 as works to be carried out in the Autumn of 2006.</t>
  </si>
  <si>
    <t>ICT Investment - Including Corporate &amp; Benefits Workflow/D.I.P.</t>
  </si>
  <si>
    <t>Grant will be subject to CAB putting together a funding package and implementing new projects. Scheme will slip into 2006/2007.</t>
  </si>
  <si>
    <t>Skateboard Park at Brinton Park</t>
  </si>
  <si>
    <t>Scheme complete. Balance of capital scheme has fallen into capital balances.</t>
  </si>
  <si>
    <t>Vehicle, Equipment &amp; Systems Renewal Schedule</t>
  </si>
  <si>
    <t>2008/2009</t>
  </si>
  <si>
    <t>At Nov. 05</t>
  </si>
  <si>
    <t>Income Service Options</t>
  </si>
  <si>
    <t>Contribution (from)/ to Reserves</t>
  </si>
  <si>
    <t>Shortfall in Reserves</t>
  </si>
  <si>
    <t>COUNCIL TAX LEVY</t>
  </si>
  <si>
    <t xml:space="preserve">COUNCIL TAX BASE  </t>
  </si>
  <si>
    <t>NOTE:-</t>
  </si>
  <si>
    <t xml:space="preserve"> For the years 2007/2008 and 2008/2009 the split between Revenue Support Grant and Business Rates is not known at this stage</t>
  </si>
  <si>
    <t>APPENDIX 1</t>
  </si>
  <si>
    <t>1. E Government</t>
  </si>
  <si>
    <t>3. Pension Costs</t>
  </si>
  <si>
    <t>4. Centralised Office Accommodation</t>
  </si>
  <si>
    <t>5. Worcestershire Hub</t>
  </si>
  <si>
    <t>6. Concessionery Travel</t>
  </si>
  <si>
    <t>7. Sale of Rushock Trading Estate</t>
  </si>
  <si>
    <t>8. Capital Receipts - Realisation of to fund expenditure</t>
  </si>
  <si>
    <t>12. Recycling</t>
  </si>
  <si>
    <t>13. Administrative Buildings/DDA Compliance Work</t>
  </si>
  <si>
    <t>14. Shared Services</t>
  </si>
  <si>
    <t>1. History of underspending on Capital and Revenue Budgets</t>
  </si>
  <si>
    <t xml:space="preserve">       RISK/IMPACT</t>
  </si>
  <si>
    <t>2. Government Grant/ Council Tax Revaluation</t>
  </si>
  <si>
    <t>APPENDIX 4</t>
  </si>
  <si>
    <t>VEHICLE, EQUIPMENT AND SYSTEMS RENEWAL SCHEDULE 2005/2006</t>
  </si>
  <si>
    <t>Month 9</t>
  </si>
  <si>
    <t>Detail</t>
  </si>
  <si>
    <t>Balance to slip into 2006/2007.</t>
  </si>
  <si>
    <t>APPENDIX 3 CONT'D</t>
  </si>
  <si>
    <t>Scheme will slip into 2006/2007. Currently in negotiations.</t>
  </si>
  <si>
    <t>Spend to Budget</t>
  </si>
  <si>
    <t>Play area Brinton Park currently being installed. Will spend to Budget 2005/2006.</t>
  </si>
  <si>
    <t>Scheme to slip into 2006/2007.</t>
  </si>
  <si>
    <t>Work to be completed in March 2006. Assumed expenditure to Budget 2005/2006.</t>
  </si>
  <si>
    <t>Assumed expenditure to Budget - Facility now open.</t>
  </si>
  <si>
    <t>Slippage likely. Work to be completed Summer 2006.</t>
  </si>
  <si>
    <t>Work in progress, nearing completion. Expenditure to spend to Budget 2005/2006.</t>
  </si>
  <si>
    <t>Consultancy costs for initial Business Case spent in 2005/2006.</t>
  </si>
  <si>
    <t>Spend to Budget - New Road Car Park.</t>
  </si>
  <si>
    <t>Parking Facilities - Improvement to Car Parks</t>
  </si>
  <si>
    <t>Projects being undertaken. Slip £80,000 for lift at Bewdley.</t>
  </si>
  <si>
    <t>Potential to slip £20,000 into 2006/2007.</t>
  </si>
  <si>
    <t>£16,000 further expenditure committed in 2005/2006, balance to carry forward to 2006/2007.</t>
  </si>
  <si>
    <t>Underspend on grant due to the new allocation of funding to Worcs and South Warwickshire areas through the regional Housing Strategy. All proposed schemes, including the Horsefair are subject to a bidding round to the Housing Corporation, which will be announced in February.</t>
  </si>
  <si>
    <t>Decreasing number of applications for grants this year. Grants system currently under review for 2006/2007.</t>
  </si>
  <si>
    <t>See Affordable Housing Grants to Registered Social Landlords above.</t>
  </si>
  <si>
    <t>Maybe some slippage into 2006/2007 due to items not being needed before September 2006.</t>
  </si>
  <si>
    <t>£50,000 to be spent in 2005/2006. Remaining budget is under the remit of the DIP and Workflow Group.</t>
  </si>
  <si>
    <t>Number of problems with residents so scheme likely to slip into 2006/2007.</t>
  </si>
  <si>
    <t>Have invoice for payment but not due to pay yet as system still not working. Will know towards the end of February if invoice will be paid in 2005/2006 if system is working.</t>
  </si>
  <si>
    <t>COMMENTS</t>
  </si>
  <si>
    <t>APPENDIX 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</si>
</sst>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;\(#,##0\)"/>
    <numFmt numFmtId="167" formatCode="#,##0;[Red]\(#,##0\)"/>
    <numFmt numFmtId="168" formatCode="_-* #,##0.00_-;\(* #,##0.00\)_-;_-* &quot;-&quot;??_-;_-@_-"/>
    <numFmt numFmtId="169" formatCode="_-* #,##0.00_-;\-* #,##0.00_-;_-* &quot;-&quot;_-;_-@_-"/>
    <numFmt numFmtId="170" formatCode="#,##0.00;\(#,##0.00\)"/>
  </numFmts>
  <fonts count="1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textRotation="180"/>
    </xf>
    <xf numFmtId="0" fontId="13" fillId="0" borderId="0" xfId="0" applyFont="1" applyAlignment="1">
      <alignment horizontal="right"/>
    </xf>
    <xf numFmtId="166" fontId="11" fillId="0" borderId="0" xfId="0" applyNumberFormat="1" applyFon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11" xfId="0" applyNumberFormat="1" applyBorder="1" applyAlignment="1">
      <alignment horizontal="center"/>
    </xf>
    <xf numFmtId="166" fontId="0" fillId="0" borderId="28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1" fillId="0" borderId="26" xfId="0" applyNumberFormat="1" applyFont="1" applyFill="1" applyBorder="1" applyAlignment="1">
      <alignment/>
    </xf>
    <xf numFmtId="166" fontId="1" fillId="0" borderId="26" xfId="0" applyNumberFormat="1" applyFont="1" applyBorder="1" applyAlignment="1">
      <alignment/>
    </xf>
    <xf numFmtId="166" fontId="1" fillId="0" borderId="32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6" xfId="15" applyNumberFormat="1" applyBorder="1" applyAlignment="1">
      <alignment/>
    </xf>
    <xf numFmtId="166" fontId="1" fillId="0" borderId="34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vertical="top"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/>
    </xf>
    <xf numFmtId="3" fontId="1" fillId="0" borderId="3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23" xfId="0" applyFill="1" applyBorder="1" applyAlignment="1">
      <alignment/>
    </xf>
    <xf numFmtId="3" fontId="1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ill="1" applyAlignment="1">
      <alignment horizontal="right"/>
    </xf>
    <xf numFmtId="0" fontId="1" fillId="0" borderId="14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41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2" fontId="13" fillId="0" borderId="0" xfId="0" applyNumberFormat="1" applyFont="1" applyAlignment="1">
      <alignment horizontal="left"/>
    </xf>
    <xf numFmtId="0" fontId="10" fillId="0" borderId="37" xfId="0" applyFont="1" applyFill="1" applyBorder="1" applyAlignment="1">
      <alignment/>
    </xf>
    <xf numFmtId="41" fontId="10" fillId="0" borderId="35" xfId="0" applyNumberFormat="1" applyFont="1" applyFill="1" applyBorder="1" applyAlignment="1">
      <alignment horizontal="center"/>
    </xf>
    <xf numFmtId="43" fontId="16" fillId="0" borderId="2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3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/>
    </xf>
    <xf numFmtId="43" fontId="10" fillId="0" borderId="0" xfId="0" applyNumberFormat="1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/>
    </xf>
    <xf numFmtId="43" fontId="10" fillId="0" borderId="4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43" fontId="10" fillId="0" borderId="4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/>
    </xf>
    <xf numFmtId="49" fontId="10" fillId="0" borderId="28" xfId="0" applyNumberFormat="1" applyFont="1" applyFill="1" applyBorder="1" applyAlignment="1">
      <alignment horizontal="center"/>
    </xf>
    <xf numFmtId="43" fontId="10" fillId="0" borderId="6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167" fontId="16" fillId="0" borderId="26" xfId="0" applyNumberFormat="1" applyFont="1" applyFill="1" applyBorder="1" applyAlignment="1">
      <alignment/>
    </xf>
    <xf numFmtId="167" fontId="16" fillId="0" borderId="4" xfId="0" applyNumberFormat="1" applyFont="1" applyFill="1" applyBorder="1" applyAlignment="1">
      <alignment horizontal="center"/>
    </xf>
    <xf numFmtId="167" fontId="16" fillId="0" borderId="14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167" fontId="16" fillId="0" borderId="4" xfId="0" applyNumberFormat="1" applyFont="1" applyFill="1" applyBorder="1" applyAlignment="1">
      <alignment/>
    </xf>
    <xf numFmtId="167" fontId="16" fillId="0" borderId="23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0" fontId="16" fillId="0" borderId="23" xfId="0" applyFont="1" applyFill="1" applyBorder="1" applyAlignment="1">
      <alignment vertical="top"/>
    </xf>
    <xf numFmtId="167" fontId="16" fillId="0" borderId="26" xfId="0" applyNumberFormat="1" applyFont="1" applyFill="1" applyBorder="1" applyAlignment="1">
      <alignment vertical="top"/>
    </xf>
    <xf numFmtId="167" fontId="16" fillId="0" borderId="4" xfId="0" applyNumberFormat="1" applyFont="1" applyFill="1" applyBorder="1" applyAlignment="1">
      <alignment vertical="top"/>
    </xf>
    <xf numFmtId="0" fontId="16" fillId="0" borderId="23" xfId="0" applyFont="1" applyFill="1" applyBorder="1" applyAlignment="1">
      <alignment wrapText="1"/>
    </xf>
    <xf numFmtId="167" fontId="16" fillId="0" borderId="23" xfId="0" applyNumberFormat="1" applyFont="1" applyFill="1" applyBorder="1" applyAlignment="1">
      <alignment vertical="top"/>
    </xf>
    <xf numFmtId="0" fontId="16" fillId="0" borderId="3" xfId="0" applyFont="1" applyFill="1" applyBorder="1" applyAlignment="1">
      <alignment vertical="top"/>
    </xf>
    <xf numFmtId="167" fontId="16" fillId="0" borderId="28" xfId="0" applyNumberFormat="1" applyFont="1" applyFill="1" applyBorder="1" applyAlignment="1">
      <alignment/>
    </xf>
    <xf numFmtId="167" fontId="16" fillId="0" borderId="6" xfId="0" applyNumberFormat="1" applyFont="1" applyFill="1" applyBorder="1" applyAlignment="1">
      <alignment/>
    </xf>
    <xf numFmtId="167" fontId="16" fillId="0" borderId="29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6" fillId="0" borderId="3" xfId="0" applyFont="1" applyBorder="1" applyAlignment="1">
      <alignment horizontal="right" vertical="top"/>
    </xf>
    <xf numFmtId="3" fontId="16" fillId="0" borderId="3" xfId="0" applyNumberFormat="1" applyFont="1" applyFill="1" applyBorder="1" applyAlignment="1">
      <alignment/>
    </xf>
    <xf numFmtId="0" fontId="16" fillId="0" borderId="23" xfId="0" applyFont="1" applyFill="1" applyBorder="1" applyAlignment="1">
      <alignment vertical="top" wrapText="1"/>
    </xf>
    <xf numFmtId="3" fontId="16" fillId="0" borderId="3" xfId="0" applyNumberFormat="1" applyFont="1" applyFill="1" applyBorder="1" applyAlignment="1">
      <alignment vertical="top"/>
    </xf>
    <xf numFmtId="0" fontId="10" fillId="0" borderId="0" xfId="0" applyFont="1" applyAlignment="1">
      <alignment horizontal="right" textRotation="180"/>
    </xf>
    <xf numFmtId="167" fontId="16" fillId="0" borderId="3" xfId="0" applyNumberFormat="1" applyFont="1" applyFill="1" applyBorder="1" applyAlignment="1">
      <alignment vertical="top"/>
    </xf>
    <xf numFmtId="0" fontId="10" fillId="0" borderId="5" xfId="0" applyFont="1" applyBorder="1" applyAlignment="1">
      <alignment/>
    </xf>
    <xf numFmtId="41" fontId="10" fillId="0" borderId="41" xfId="0" applyNumberFormat="1" applyFont="1" applyBorder="1" applyAlignment="1">
      <alignment/>
    </xf>
    <xf numFmtId="0" fontId="10" fillId="0" borderId="0" xfId="0" applyFont="1" applyBorder="1" applyAlignment="1">
      <alignment/>
    </xf>
    <xf numFmtId="41" fontId="10" fillId="0" borderId="0" xfId="0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67" fontId="16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Border="1" applyAlignment="1">
      <alignment/>
    </xf>
    <xf numFmtId="167" fontId="16" fillId="0" borderId="42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0" xfId="0" applyFont="1" applyAlignment="1">
      <alignment horizontal="justify" textRotation="180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3" xfId="0" applyFont="1" applyBorder="1" applyAlignment="1">
      <alignment horizontal="justify" textRotation="180"/>
    </xf>
    <xf numFmtId="0" fontId="4" fillId="0" borderId="3" xfId="0" applyFont="1" applyBorder="1" applyAlignment="1">
      <alignment horizontal="justify"/>
    </xf>
    <xf numFmtId="0" fontId="9" fillId="0" borderId="0" xfId="0" applyFont="1" applyAlignment="1">
      <alignment horizontal="right" textRotation="180"/>
    </xf>
    <xf numFmtId="0" fontId="4" fillId="0" borderId="0" xfId="0" applyFont="1" applyAlignment="1">
      <alignment/>
    </xf>
    <xf numFmtId="0" fontId="10" fillId="0" borderId="0" xfId="0" applyFont="1" applyAlignment="1">
      <alignment horizontal="justify" textRotation="180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7" fillId="0" borderId="0" xfId="0" applyFont="1" applyAlignment="1">
      <alignment horizontal="justify" textRotation="180"/>
    </xf>
    <xf numFmtId="0" fontId="15" fillId="0" borderId="0" xfId="0" applyFont="1" applyAlignment="1">
      <alignment horizontal="justify"/>
    </xf>
    <xf numFmtId="0" fontId="8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3514725</xdr:colOff>
      <xdr:row>36</xdr:row>
      <xdr:rowOff>66675</xdr:rowOff>
    </xdr:from>
    <xdr:to>
      <xdr:col>4</xdr:col>
      <xdr:colOff>3590925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1449050" y="7181850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1181100</xdr:colOff>
      <xdr:row>36</xdr:row>
      <xdr:rowOff>66675</xdr:rowOff>
    </xdr:from>
    <xdr:to>
      <xdr:col>2</xdr:col>
      <xdr:colOff>1181100</xdr:colOff>
      <xdr:row>37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753225" y="7181850"/>
          <a:ext cx="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53250" y="0"/>
          <a:ext cx="35718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953250" y="0"/>
          <a:ext cx="35718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5255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5255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72402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91200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267325" y="0"/>
          <a:ext cx="40576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267325" y="0"/>
          <a:ext cx="40576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72402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</xdr:row>
      <xdr:rowOff>9525</xdr:rowOff>
    </xdr:from>
    <xdr:to>
      <xdr:col>2</xdr:col>
      <xdr:colOff>342900</xdr:colOff>
      <xdr:row>18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52550" y="333375"/>
          <a:ext cx="180975" cy="2752725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9525</xdr:rowOff>
    </xdr:from>
    <xdr:to>
      <xdr:col>2</xdr:col>
      <xdr:colOff>342900</xdr:colOff>
      <xdr:row>34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52550" y="3095625"/>
          <a:ext cx="180975" cy="2466975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24" name="AutoShape 29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26" name="AutoShape 31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6953250" y="0"/>
          <a:ext cx="35718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28" name="AutoShape 33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29" name="AutoShape 34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AutoShape 35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31" name="AutoShape 36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32" name="AutoShape 37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33" name="AutoShape 38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34" name="AutoShape 39"/>
        <xdr:cNvSpPr>
          <a:spLocks/>
        </xdr:cNvSpPr>
      </xdr:nvSpPr>
      <xdr:spPr>
        <a:xfrm>
          <a:off x="6953250" y="0"/>
          <a:ext cx="35718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35" name="AutoShape 40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36" name="AutoShape 41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AutoShape 42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38" name="AutoShape 43"/>
        <xdr:cNvSpPr>
          <a:spLocks/>
        </xdr:cNvSpPr>
      </xdr:nvSpPr>
      <xdr:spPr>
        <a:xfrm>
          <a:off x="135255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39" name="AutoShape 44"/>
        <xdr:cNvSpPr>
          <a:spLocks/>
        </xdr:cNvSpPr>
      </xdr:nvSpPr>
      <xdr:spPr>
        <a:xfrm>
          <a:off x="135255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40" name="AutoShape 45"/>
        <xdr:cNvSpPr>
          <a:spLocks/>
        </xdr:cNvSpPr>
      </xdr:nvSpPr>
      <xdr:spPr>
        <a:xfrm>
          <a:off x="172402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41" name="AutoShape 46"/>
        <xdr:cNvSpPr>
          <a:spLocks/>
        </xdr:cNvSpPr>
      </xdr:nvSpPr>
      <xdr:spPr>
        <a:xfrm>
          <a:off x="5791200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42" name="AutoShape 47"/>
        <xdr:cNvSpPr>
          <a:spLocks/>
        </xdr:cNvSpPr>
      </xdr:nvSpPr>
      <xdr:spPr>
        <a:xfrm>
          <a:off x="5267325" y="0"/>
          <a:ext cx="40576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43" name="AutoShape 48"/>
        <xdr:cNvSpPr>
          <a:spLocks/>
        </xdr:cNvSpPr>
      </xdr:nvSpPr>
      <xdr:spPr>
        <a:xfrm>
          <a:off x="5267325" y="0"/>
          <a:ext cx="40576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AutoShape 49"/>
        <xdr:cNvSpPr>
          <a:spLocks/>
        </xdr:cNvSpPr>
      </xdr:nvSpPr>
      <xdr:spPr>
        <a:xfrm>
          <a:off x="172402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</xdr:row>
      <xdr:rowOff>9525</xdr:rowOff>
    </xdr:from>
    <xdr:to>
      <xdr:col>2</xdr:col>
      <xdr:colOff>342900</xdr:colOff>
      <xdr:row>21</xdr:row>
      <xdr:rowOff>257175</xdr:rowOff>
    </xdr:to>
    <xdr:sp>
      <xdr:nvSpPr>
        <xdr:cNvPr id="45" name="AutoShape 50"/>
        <xdr:cNvSpPr>
          <a:spLocks/>
        </xdr:cNvSpPr>
      </xdr:nvSpPr>
      <xdr:spPr>
        <a:xfrm>
          <a:off x="1352550" y="333375"/>
          <a:ext cx="180975" cy="333375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9525</xdr:rowOff>
    </xdr:from>
    <xdr:to>
      <xdr:col>2</xdr:col>
      <xdr:colOff>342900</xdr:colOff>
      <xdr:row>37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52550" y="3752850"/>
          <a:ext cx="180975" cy="2447925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37</xdr:row>
      <xdr:rowOff>9525</xdr:rowOff>
    </xdr:from>
    <xdr:to>
      <xdr:col>8</xdr:col>
      <xdr:colOff>571500</xdr:colOff>
      <xdr:row>37</xdr:row>
      <xdr:rowOff>276225</xdr:rowOff>
    </xdr:to>
    <xdr:sp>
      <xdr:nvSpPr>
        <xdr:cNvPr id="47" name="AutoShape 52"/>
        <xdr:cNvSpPr>
          <a:spLocks/>
        </xdr:cNvSpPr>
      </xdr:nvSpPr>
      <xdr:spPr>
        <a:xfrm>
          <a:off x="1714500" y="6210300"/>
          <a:ext cx="3533775" cy="26670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0</xdr:rowOff>
    </xdr:from>
    <xdr:to>
      <xdr:col>15</xdr:col>
      <xdr:colOff>561975</xdr:colOff>
      <xdr:row>21</xdr:row>
      <xdr:rowOff>304800</xdr:rowOff>
    </xdr:to>
    <xdr:sp>
      <xdr:nvSpPr>
        <xdr:cNvPr id="48" name="AutoShape 53"/>
        <xdr:cNvSpPr>
          <a:spLocks/>
        </xdr:cNvSpPr>
      </xdr:nvSpPr>
      <xdr:spPr>
        <a:xfrm>
          <a:off x="5248275" y="3409950"/>
          <a:ext cx="4057650" cy="30480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36</xdr:row>
      <xdr:rowOff>171450</xdr:rowOff>
    </xdr:from>
    <xdr:to>
      <xdr:col>15</xdr:col>
      <xdr:colOff>561975</xdr:colOff>
      <xdr:row>37</xdr:row>
      <xdr:rowOff>295275</xdr:rowOff>
    </xdr:to>
    <xdr:sp>
      <xdr:nvSpPr>
        <xdr:cNvPr id="49" name="AutoShape 54"/>
        <xdr:cNvSpPr>
          <a:spLocks/>
        </xdr:cNvSpPr>
      </xdr:nvSpPr>
      <xdr:spPr>
        <a:xfrm>
          <a:off x="5248275" y="6181725"/>
          <a:ext cx="4057650" cy="314325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21</xdr:row>
      <xdr:rowOff>28575</xdr:rowOff>
    </xdr:from>
    <xdr:to>
      <xdr:col>8</xdr:col>
      <xdr:colOff>552450</xdr:colOff>
      <xdr:row>21</xdr:row>
      <xdr:rowOff>257175</xdr:rowOff>
    </xdr:to>
    <xdr:sp>
      <xdr:nvSpPr>
        <xdr:cNvPr id="50" name="AutoShape 55"/>
        <xdr:cNvSpPr>
          <a:spLocks/>
        </xdr:cNvSpPr>
      </xdr:nvSpPr>
      <xdr:spPr>
        <a:xfrm>
          <a:off x="1695450" y="3438525"/>
          <a:ext cx="3533775" cy="22860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.7109375" style="0" customWidth="1"/>
    <col min="3" max="3" width="22.7109375" style="0" customWidth="1"/>
    <col min="4" max="11" width="11.28125" style="0" customWidth="1"/>
    <col min="12" max="12" width="11.140625" style="0" customWidth="1"/>
    <col min="13" max="13" width="11.28125" style="0" customWidth="1"/>
    <col min="14" max="14" width="11.421875" style="0" customWidth="1"/>
    <col min="15" max="15" width="5.8515625" style="0" customWidth="1"/>
  </cols>
  <sheetData>
    <row r="1" spans="1:14" ht="21" customHeight="1">
      <c r="A1" s="192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2" ht="15" customHeight="1">
      <c r="A2" s="55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21.75" customHeight="1">
      <c r="A3" s="192" t="s">
        <v>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ht="15" customHeight="1" thickBot="1">
      <c r="L4" s="4"/>
    </row>
    <row r="5" spans="1:14" ht="15" customHeight="1">
      <c r="A5" s="10"/>
      <c r="B5" s="11"/>
      <c r="C5" s="12"/>
      <c r="D5" s="195" t="s">
        <v>121</v>
      </c>
      <c r="E5" s="196"/>
      <c r="F5" s="11"/>
      <c r="G5" s="42" t="s">
        <v>122</v>
      </c>
      <c r="H5" s="43"/>
      <c r="I5" s="10"/>
      <c r="J5" s="42" t="s">
        <v>123</v>
      </c>
      <c r="K5" s="12"/>
      <c r="L5" s="10"/>
      <c r="M5" s="42" t="s">
        <v>171</v>
      </c>
      <c r="N5" s="12"/>
    </row>
    <row r="6" spans="1:14" ht="15" customHeight="1">
      <c r="A6" s="197" t="s">
        <v>14</v>
      </c>
      <c r="B6" s="198"/>
      <c r="C6" s="199"/>
      <c r="D6" s="15" t="s">
        <v>2</v>
      </c>
      <c r="E6" s="16" t="s">
        <v>3</v>
      </c>
      <c r="F6" s="17" t="s">
        <v>172</v>
      </c>
      <c r="G6" s="18"/>
      <c r="H6" s="40" t="s">
        <v>4</v>
      </c>
      <c r="I6" s="15" t="s">
        <v>172</v>
      </c>
      <c r="J6" s="18"/>
      <c r="K6" s="44" t="s">
        <v>4</v>
      </c>
      <c r="L6" s="15" t="s">
        <v>172</v>
      </c>
      <c r="M6" s="18"/>
      <c r="N6" s="44" t="s">
        <v>4</v>
      </c>
    </row>
    <row r="7" spans="1:14" ht="15" customHeight="1">
      <c r="A7" s="13"/>
      <c r="B7" s="4"/>
      <c r="C7" s="14"/>
      <c r="D7" s="19" t="s">
        <v>1</v>
      </c>
      <c r="E7" s="20" t="s">
        <v>1</v>
      </c>
      <c r="F7" s="39" t="s">
        <v>54</v>
      </c>
      <c r="G7" s="45" t="s">
        <v>55</v>
      </c>
      <c r="H7" s="41" t="s">
        <v>56</v>
      </c>
      <c r="I7" s="19" t="s">
        <v>54</v>
      </c>
      <c r="J7" s="45" t="s">
        <v>55</v>
      </c>
      <c r="K7" s="14"/>
      <c r="L7" s="19" t="s">
        <v>54</v>
      </c>
      <c r="M7" s="45" t="s">
        <v>55</v>
      </c>
      <c r="N7" s="14"/>
    </row>
    <row r="8" spans="1:14" ht="15" customHeight="1" thickBot="1">
      <c r="A8" s="21"/>
      <c r="B8" s="22"/>
      <c r="C8" s="23"/>
      <c r="D8" s="24" t="s">
        <v>0</v>
      </c>
      <c r="E8" s="25" t="s">
        <v>0</v>
      </c>
      <c r="F8" s="46" t="s">
        <v>0</v>
      </c>
      <c r="G8" s="47" t="s">
        <v>0</v>
      </c>
      <c r="H8" s="48" t="s">
        <v>0</v>
      </c>
      <c r="I8" s="24" t="s">
        <v>0</v>
      </c>
      <c r="J8" s="47" t="s">
        <v>0</v>
      </c>
      <c r="K8" s="49" t="s">
        <v>0</v>
      </c>
      <c r="L8" s="24" t="s">
        <v>0</v>
      </c>
      <c r="M8" s="47" t="s">
        <v>0</v>
      </c>
      <c r="N8" s="49" t="s">
        <v>0</v>
      </c>
    </row>
    <row r="9" spans="1:14" ht="15" customHeight="1">
      <c r="A9" s="13" t="s">
        <v>5</v>
      </c>
      <c r="B9" s="4"/>
      <c r="C9" s="4"/>
      <c r="D9" s="56">
        <v>6735960</v>
      </c>
      <c r="E9" s="56">
        <v>6728910</v>
      </c>
      <c r="F9" s="57">
        <v>6926950</v>
      </c>
      <c r="G9" s="58">
        <v>206770</v>
      </c>
      <c r="H9" s="59">
        <v>7133720</v>
      </c>
      <c r="I9" s="57">
        <v>6884010</v>
      </c>
      <c r="J9" s="58">
        <v>417030</v>
      </c>
      <c r="K9" s="59">
        <v>7301040</v>
      </c>
      <c r="L9" s="57">
        <v>6883710</v>
      </c>
      <c r="M9" s="58">
        <v>634880</v>
      </c>
      <c r="N9" s="59">
        <v>7518590</v>
      </c>
    </row>
    <row r="10" spans="1:14" ht="15" customHeight="1">
      <c r="A10" s="13" t="s">
        <v>6</v>
      </c>
      <c r="B10" s="4"/>
      <c r="C10" s="4"/>
      <c r="D10" s="56"/>
      <c r="E10" s="56"/>
      <c r="F10" s="57"/>
      <c r="G10" s="60"/>
      <c r="H10" s="61" t="s">
        <v>65</v>
      </c>
      <c r="I10" s="57"/>
      <c r="J10" s="60"/>
      <c r="K10" s="61" t="s">
        <v>65</v>
      </c>
      <c r="L10" s="57"/>
      <c r="M10" s="60"/>
      <c r="N10" s="61" t="s">
        <v>65</v>
      </c>
    </row>
    <row r="11" spans="1:14" ht="15" customHeight="1">
      <c r="A11" s="13"/>
      <c r="B11" s="4"/>
      <c r="C11" s="14"/>
      <c r="D11" s="56"/>
      <c r="E11" s="56"/>
      <c r="F11" s="57"/>
      <c r="G11" s="60"/>
      <c r="H11" s="61"/>
      <c r="I11" s="57"/>
      <c r="J11" s="60"/>
      <c r="K11" s="61"/>
      <c r="L11" s="57"/>
      <c r="M11" s="60"/>
      <c r="N11" s="61"/>
    </row>
    <row r="12" spans="1:14" ht="15" customHeight="1">
      <c r="A12" s="13" t="s">
        <v>7</v>
      </c>
      <c r="B12" s="4"/>
      <c r="C12" s="14"/>
      <c r="D12" s="56">
        <v>1902980</v>
      </c>
      <c r="E12" s="56">
        <v>1585800</v>
      </c>
      <c r="F12" s="57">
        <v>1629680</v>
      </c>
      <c r="G12" s="60">
        <v>72610</v>
      </c>
      <c r="H12" s="59">
        <v>1702290</v>
      </c>
      <c r="I12" s="57">
        <v>1662690</v>
      </c>
      <c r="J12" s="60">
        <v>143620</v>
      </c>
      <c r="K12" s="59">
        <v>1806310</v>
      </c>
      <c r="L12" s="57">
        <v>1660190</v>
      </c>
      <c r="M12" s="60">
        <v>218300</v>
      </c>
      <c r="N12" s="59">
        <v>1878490</v>
      </c>
    </row>
    <row r="13" spans="1:14" ht="15" customHeight="1">
      <c r="A13" s="13"/>
      <c r="B13" s="4"/>
      <c r="C13" s="14"/>
      <c r="D13" s="56"/>
      <c r="E13" s="56"/>
      <c r="F13" s="57"/>
      <c r="G13" s="60"/>
      <c r="H13" s="59" t="s">
        <v>65</v>
      </c>
      <c r="I13" s="57"/>
      <c r="J13" s="60"/>
      <c r="K13" s="59" t="s">
        <v>65</v>
      </c>
      <c r="L13" s="57"/>
      <c r="M13" s="60"/>
      <c r="N13" s="59" t="s">
        <v>65</v>
      </c>
    </row>
    <row r="14" spans="1:14" ht="15" customHeight="1">
      <c r="A14" s="13" t="s">
        <v>8</v>
      </c>
      <c r="B14" s="4"/>
      <c r="C14" s="14"/>
      <c r="D14" s="56">
        <v>516150</v>
      </c>
      <c r="E14" s="56">
        <v>532240</v>
      </c>
      <c r="F14" s="57">
        <v>1160110</v>
      </c>
      <c r="G14" s="60">
        <v>28590</v>
      </c>
      <c r="H14" s="59">
        <v>1188700</v>
      </c>
      <c r="I14" s="57">
        <v>1126210</v>
      </c>
      <c r="J14" s="60">
        <v>56080</v>
      </c>
      <c r="K14" s="59">
        <v>1182290</v>
      </c>
      <c r="L14" s="57">
        <v>1131560</v>
      </c>
      <c r="M14" s="60">
        <v>85830</v>
      </c>
      <c r="N14" s="59">
        <v>1217390</v>
      </c>
    </row>
    <row r="15" spans="1:14" ht="15" customHeight="1">
      <c r="A15" s="13"/>
      <c r="B15" s="4"/>
      <c r="C15" s="14"/>
      <c r="D15" s="56"/>
      <c r="E15" s="56"/>
      <c r="F15" s="57"/>
      <c r="G15" s="60"/>
      <c r="H15" s="59" t="s">
        <v>65</v>
      </c>
      <c r="I15" s="57"/>
      <c r="J15" s="60"/>
      <c r="K15" s="59" t="s">
        <v>65</v>
      </c>
      <c r="L15" s="57"/>
      <c r="M15" s="60"/>
      <c r="N15" s="59" t="s">
        <v>65</v>
      </c>
    </row>
    <row r="16" spans="1:14" ht="15" customHeight="1">
      <c r="A16" s="13" t="s">
        <v>9</v>
      </c>
      <c r="B16" s="4"/>
      <c r="C16" s="14"/>
      <c r="D16" s="56">
        <v>635320</v>
      </c>
      <c r="E16" s="56">
        <v>645870</v>
      </c>
      <c r="F16" s="57">
        <v>685600</v>
      </c>
      <c r="G16" s="60">
        <v>19670</v>
      </c>
      <c r="H16" s="59">
        <v>705270</v>
      </c>
      <c r="I16" s="57">
        <v>652520</v>
      </c>
      <c r="J16" s="60">
        <v>37820</v>
      </c>
      <c r="K16" s="59">
        <v>690340</v>
      </c>
      <c r="L16" s="57">
        <v>648510</v>
      </c>
      <c r="M16" s="60">
        <v>57230</v>
      </c>
      <c r="N16" s="59">
        <v>705740</v>
      </c>
    </row>
    <row r="17" spans="1:14" ht="15" customHeight="1">
      <c r="A17" s="13"/>
      <c r="B17" s="4"/>
      <c r="C17" s="14"/>
      <c r="D17" s="56"/>
      <c r="E17" s="56"/>
      <c r="F17" s="57"/>
      <c r="G17" s="60"/>
      <c r="H17" s="59" t="s">
        <v>65</v>
      </c>
      <c r="I17" s="57"/>
      <c r="J17" s="60"/>
      <c r="K17" s="59" t="s">
        <v>65</v>
      </c>
      <c r="L17" s="57"/>
      <c r="M17" s="60"/>
      <c r="N17" s="59" t="s">
        <v>65</v>
      </c>
    </row>
    <row r="18" spans="1:14" ht="15" customHeight="1">
      <c r="A18" s="13" t="s">
        <v>10</v>
      </c>
      <c r="B18" s="4"/>
      <c r="C18" s="14"/>
      <c r="D18" s="56">
        <v>2418410</v>
      </c>
      <c r="E18" s="56">
        <v>2223570</v>
      </c>
      <c r="F18" s="57">
        <v>2345830</v>
      </c>
      <c r="G18" s="60">
        <v>71910</v>
      </c>
      <c r="H18" s="59">
        <v>2417740</v>
      </c>
      <c r="I18" s="57">
        <v>2416970</v>
      </c>
      <c r="J18" s="60">
        <v>147010</v>
      </c>
      <c r="K18" s="59">
        <v>2563980</v>
      </c>
      <c r="L18" s="57">
        <v>2406090</v>
      </c>
      <c r="M18" s="60">
        <v>222640</v>
      </c>
      <c r="N18" s="59">
        <v>2628730</v>
      </c>
    </row>
    <row r="19" spans="1:14" ht="15" customHeight="1">
      <c r="A19" s="13"/>
      <c r="B19" s="4"/>
      <c r="C19" s="14"/>
      <c r="D19" s="56"/>
      <c r="E19" s="56"/>
      <c r="F19" s="57"/>
      <c r="G19" s="60"/>
      <c r="H19" s="59" t="s">
        <v>65</v>
      </c>
      <c r="I19" s="57"/>
      <c r="J19" s="60"/>
      <c r="K19" s="59" t="s">
        <v>65</v>
      </c>
      <c r="L19" s="57"/>
      <c r="M19" s="60"/>
      <c r="N19" s="59" t="s">
        <v>65</v>
      </c>
    </row>
    <row r="20" spans="1:14" ht="15" customHeight="1">
      <c r="A20" s="13" t="s">
        <v>11</v>
      </c>
      <c r="B20" s="4"/>
      <c r="C20" s="14"/>
      <c r="D20" s="56">
        <v>3222740</v>
      </c>
      <c r="E20" s="56">
        <v>3314890</v>
      </c>
      <c r="F20" s="57">
        <v>3357520</v>
      </c>
      <c r="G20" s="60">
        <v>90460</v>
      </c>
      <c r="H20" s="59">
        <v>3447980</v>
      </c>
      <c r="I20" s="57">
        <v>3379840</v>
      </c>
      <c r="J20" s="60">
        <v>186110</v>
      </c>
      <c r="K20" s="59">
        <v>3565950</v>
      </c>
      <c r="L20" s="57">
        <v>3379740</v>
      </c>
      <c r="M20" s="60">
        <v>289060</v>
      </c>
      <c r="N20" s="59">
        <v>3668800</v>
      </c>
    </row>
    <row r="21" spans="1:14" ht="15" customHeight="1">
      <c r="A21" s="13"/>
      <c r="B21" s="4"/>
      <c r="C21" s="14"/>
      <c r="D21" s="62"/>
      <c r="E21" s="62"/>
      <c r="F21" s="63"/>
      <c r="G21" s="64"/>
      <c r="H21" s="65" t="s">
        <v>65</v>
      </c>
      <c r="I21" s="63"/>
      <c r="J21" s="64"/>
      <c r="K21" s="65" t="s">
        <v>65</v>
      </c>
      <c r="L21" s="63"/>
      <c r="M21" s="64"/>
      <c r="N21" s="65" t="s">
        <v>65</v>
      </c>
    </row>
    <row r="22" spans="1:14" ht="15" customHeight="1">
      <c r="A22" s="13"/>
      <c r="B22" s="4"/>
      <c r="C22" s="14"/>
      <c r="D22" s="56">
        <v>15431560</v>
      </c>
      <c r="E22" s="56">
        <v>15031280</v>
      </c>
      <c r="F22" s="57">
        <v>16105690</v>
      </c>
      <c r="G22" s="60">
        <v>490010</v>
      </c>
      <c r="H22" s="59">
        <v>16595700</v>
      </c>
      <c r="I22" s="57">
        <v>16122240</v>
      </c>
      <c r="J22" s="60">
        <v>987670</v>
      </c>
      <c r="K22" s="59">
        <v>17109910</v>
      </c>
      <c r="L22" s="57">
        <v>16109800</v>
      </c>
      <c r="M22" s="60">
        <v>1507940</v>
      </c>
      <c r="N22" s="59">
        <v>17617740</v>
      </c>
    </row>
    <row r="23" spans="1:14" ht="15" customHeight="1">
      <c r="A23" s="13"/>
      <c r="B23" s="4"/>
      <c r="C23" s="14"/>
      <c r="D23" s="56"/>
      <c r="E23" s="56"/>
      <c r="F23" s="57"/>
      <c r="G23" s="60"/>
      <c r="H23" s="59"/>
      <c r="I23" s="57"/>
      <c r="J23" s="60"/>
      <c r="K23" s="59"/>
      <c r="L23" s="57"/>
      <c r="M23" s="60"/>
      <c r="N23" s="59"/>
    </row>
    <row r="24" spans="1:14" ht="15" customHeight="1">
      <c r="A24" s="26" t="s">
        <v>15</v>
      </c>
      <c r="B24" s="8" t="s">
        <v>16</v>
      </c>
      <c r="C24" s="14"/>
      <c r="D24" s="56">
        <v>-2827130</v>
      </c>
      <c r="E24" s="56">
        <v>-3038420</v>
      </c>
      <c r="F24" s="57">
        <v>-2743520</v>
      </c>
      <c r="G24" s="60">
        <v>0</v>
      </c>
      <c r="H24" s="59">
        <v>-2743520</v>
      </c>
      <c r="I24" s="57">
        <v>-2705420</v>
      </c>
      <c r="J24" s="60">
        <v>0</v>
      </c>
      <c r="K24" s="59">
        <v>-2705420</v>
      </c>
      <c r="L24" s="57">
        <v>-2659010</v>
      </c>
      <c r="M24" s="60">
        <v>0</v>
      </c>
      <c r="N24" s="59">
        <v>-2659010</v>
      </c>
    </row>
    <row r="25" spans="1:14" ht="15" customHeight="1">
      <c r="A25" s="26"/>
      <c r="B25" s="8" t="s">
        <v>173</v>
      </c>
      <c r="C25" s="14"/>
      <c r="D25" s="62">
        <v>0</v>
      </c>
      <c r="E25" s="62">
        <v>0</v>
      </c>
      <c r="F25" s="63">
        <v>-65730</v>
      </c>
      <c r="G25" s="64">
        <v>0</v>
      </c>
      <c r="H25" s="66">
        <v>-65730</v>
      </c>
      <c r="I25" s="63">
        <v>-80730</v>
      </c>
      <c r="J25" s="64">
        <v>0</v>
      </c>
      <c r="K25" s="66">
        <v>-80730</v>
      </c>
      <c r="L25" s="63">
        <v>-80730</v>
      </c>
      <c r="M25" s="64">
        <v>0</v>
      </c>
      <c r="N25" s="66">
        <v>-80730</v>
      </c>
    </row>
    <row r="26" spans="1:14" ht="15" customHeight="1">
      <c r="A26" s="27"/>
      <c r="B26" s="4"/>
      <c r="C26" s="14"/>
      <c r="D26" s="56"/>
      <c r="E26" s="56"/>
      <c r="F26" s="57"/>
      <c r="G26" s="60"/>
      <c r="H26" s="59" t="s">
        <v>65</v>
      </c>
      <c r="I26" s="57"/>
      <c r="J26" s="60"/>
      <c r="K26" s="59" t="s">
        <v>65</v>
      </c>
      <c r="L26" s="57"/>
      <c r="M26" s="60"/>
      <c r="N26" s="59" t="s">
        <v>65</v>
      </c>
    </row>
    <row r="27" spans="1:14" ht="15" customHeight="1" thickBot="1">
      <c r="A27" s="27" t="s">
        <v>57</v>
      </c>
      <c r="B27" s="4"/>
      <c r="C27" s="14"/>
      <c r="D27" s="67">
        <v>12604430</v>
      </c>
      <c r="E27" s="68">
        <v>11992860</v>
      </c>
      <c r="F27" s="69">
        <v>13296440</v>
      </c>
      <c r="G27" s="70">
        <v>490010</v>
      </c>
      <c r="H27" s="71">
        <v>13786450</v>
      </c>
      <c r="I27" s="69">
        <v>13336090</v>
      </c>
      <c r="J27" s="70">
        <v>987670</v>
      </c>
      <c r="K27" s="71">
        <v>14323760</v>
      </c>
      <c r="L27" s="69">
        <v>13370060</v>
      </c>
      <c r="M27" s="70">
        <v>1507940</v>
      </c>
      <c r="N27" s="71">
        <v>14878000</v>
      </c>
    </row>
    <row r="28" spans="1:14" ht="15" customHeight="1" thickTop="1">
      <c r="A28" s="72"/>
      <c r="B28" s="4"/>
      <c r="C28" s="14"/>
      <c r="D28" s="68"/>
      <c r="E28" s="68"/>
      <c r="F28" s="73"/>
      <c r="G28" s="73"/>
      <c r="H28" s="68"/>
      <c r="I28" s="73"/>
      <c r="J28" s="73"/>
      <c r="K28" s="68"/>
      <c r="L28" s="73"/>
      <c r="M28" s="73"/>
      <c r="N28" s="68"/>
    </row>
    <row r="29" spans="1:14" ht="12" customHeight="1">
      <c r="A29" s="26" t="s">
        <v>58</v>
      </c>
      <c r="B29" s="50" t="s">
        <v>174</v>
      </c>
      <c r="C29" s="14"/>
      <c r="D29" s="56">
        <v>-521180</v>
      </c>
      <c r="E29" s="56">
        <v>90390</v>
      </c>
      <c r="F29" s="74"/>
      <c r="G29" s="74"/>
      <c r="H29" s="56">
        <v>-162160</v>
      </c>
      <c r="I29" s="74"/>
      <c r="J29" s="74"/>
      <c r="K29" s="56">
        <v>-7030</v>
      </c>
      <c r="L29" s="74"/>
      <c r="M29" s="74"/>
      <c r="N29" s="56">
        <v>-230860</v>
      </c>
    </row>
    <row r="30" spans="1:14" ht="12" customHeight="1">
      <c r="A30" s="13"/>
      <c r="B30" s="4" t="s">
        <v>175</v>
      </c>
      <c r="C30" s="14"/>
      <c r="D30" s="56"/>
      <c r="E30" s="56"/>
      <c r="F30" s="74"/>
      <c r="G30" s="74"/>
      <c r="H30" s="56"/>
      <c r="I30" s="74"/>
      <c r="J30" s="74"/>
      <c r="K30" s="56"/>
      <c r="L30" s="74"/>
      <c r="M30" s="74"/>
      <c r="N30" s="75"/>
    </row>
    <row r="31" spans="1:14" ht="12.75" customHeight="1">
      <c r="A31" s="26"/>
      <c r="B31" s="8"/>
      <c r="C31" s="14"/>
      <c r="D31" s="56"/>
      <c r="E31" s="56"/>
      <c r="F31" s="74"/>
      <c r="G31" s="74"/>
      <c r="H31" s="56"/>
      <c r="I31" s="74"/>
      <c r="J31" s="74"/>
      <c r="K31" s="56"/>
      <c r="L31" s="74"/>
      <c r="M31" s="74"/>
      <c r="N31" s="56"/>
    </row>
    <row r="32" spans="1:14" ht="15" customHeight="1">
      <c r="A32" s="13"/>
      <c r="B32" s="8"/>
      <c r="C32" s="14"/>
      <c r="D32" s="62"/>
      <c r="E32" s="62"/>
      <c r="F32" s="74"/>
      <c r="G32" s="74"/>
      <c r="H32" s="62"/>
      <c r="I32" s="74"/>
      <c r="J32" s="74"/>
      <c r="K32" s="62"/>
      <c r="L32" s="74"/>
      <c r="M32" s="74"/>
      <c r="N32" s="62"/>
    </row>
    <row r="33" spans="1:14" ht="15" customHeight="1">
      <c r="A33" s="26" t="s">
        <v>59</v>
      </c>
      <c r="B33" s="4"/>
      <c r="C33" s="14"/>
      <c r="D33" s="68">
        <v>12083250</v>
      </c>
      <c r="E33" s="68">
        <v>12083250</v>
      </c>
      <c r="F33" s="74"/>
      <c r="G33" s="74"/>
      <c r="H33" s="68">
        <v>13624290</v>
      </c>
      <c r="I33" s="74"/>
      <c r="J33" s="74"/>
      <c r="K33" s="68">
        <v>14316730</v>
      </c>
      <c r="L33" s="74"/>
      <c r="M33" s="74"/>
      <c r="N33" s="68">
        <v>14647140</v>
      </c>
    </row>
    <row r="34" spans="1:14" ht="15" customHeight="1">
      <c r="A34" s="13"/>
      <c r="B34" s="4"/>
      <c r="C34" s="14"/>
      <c r="D34" s="68"/>
      <c r="E34" s="68"/>
      <c r="F34" s="74"/>
      <c r="G34" s="74"/>
      <c r="H34" s="56"/>
      <c r="I34" s="74"/>
      <c r="J34" s="74"/>
      <c r="K34" s="68"/>
      <c r="L34" s="74"/>
      <c r="M34" s="74"/>
      <c r="N34" s="56"/>
    </row>
    <row r="35" spans="1:15" ht="15" customHeight="1">
      <c r="A35" s="26" t="s">
        <v>15</v>
      </c>
      <c r="B35" s="8" t="s">
        <v>60</v>
      </c>
      <c r="C35" s="14"/>
      <c r="D35" s="56">
        <v>-3252300</v>
      </c>
      <c r="E35" s="56">
        <v>-3252300</v>
      </c>
      <c r="F35" s="74"/>
      <c r="G35" s="74"/>
      <c r="H35" s="56">
        <v>-1173000</v>
      </c>
      <c r="I35" s="74"/>
      <c r="J35" s="74"/>
      <c r="K35" s="56">
        <v>-7670000</v>
      </c>
      <c r="L35" s="74"/>
      <c r="M35" s="74"/>
      <c r="N35" s="56">
        <v>-7670000</v>
      </c>
      <c r="O35" s="191" t="s">
        <v>180</v>
      </c>
    </row>
    <row r="36" spans="1:15" ht="15" customHeight="1">
      <c r="A36" s="13"/>
      <c r="B36" s="4" t="s">
        <v>61</v>
      </c>
      <c r="C36" s="14"/>
      <c r="D36" s="56">
        <v>-2824640</v>
      </c>
      <c r="E36" s="56">
        <v>-2824640</v>
      </c>
      <c r="F36" s="74"/>
      <c r="G36" s="74"/>
      <c r="H36" s="56">
        <v>-6109000</v>
      </c>
      <c r="I36" s="74"/>
      <c r="J36" s="74"/>
      <c r="K36" s="56"/>
      <c r="L36" s="74"/>
      <c r="M36" s="74"/>
      <c r="N36" s="56"/>
      <c r="O36" s="191"/>
    </row>
    <row r="37" spans="1:15" ht="15" customHeight="1">
      <c r="A37" s="13"/>
      <c r="B37" s="4" t="s">
        <v>62</v>
      </c>
      <c r="C37" s="14"/>
      <c r="D37" s="56">
        <v>-49530</v>
      </c>
      <c r="E37" s="56">
        <v>-49530</v>
      </c>
      <c r="F37" s="74"/>
      <c r="G37" s="74"/>
      <c r="H37" s="56">
        <v>-50180</v>
      </c>
      <c r="I37" s="74"/>
      <c r="J37" s="74"/>
      <c r="K37" s="56">
        <v>-40000</v>
      </c>
      <c r="L37" s="74"/>
      <c r="M37" s="74"/>
      <c r="N37" s="56">
        <v>-40000</v>
      </c>
      <c r="O37" s="191"/>
    </row>
    <row r="38" spans="1:15" ht="15" customHeight="1">
      <c r="A38" s="26" t="s">
        <v>63</v>
      </c>
      <c r="B38" s="4"/>
      <c r="C38" s="14"/>
      <c r="D38" s="62"/>
      <c r="E38" s="56"/>
      <c r="F38" s="74"/>
      <c r="G38" s="74"/>
      <c r="H38" s="62"/>
      <c r="I38" s="74"/>
      <c r="J38" s="74"/>
      <c r="K38" s="56"/>
      <c r="L38" s="74"/>
      <c r="M38" s="74"/>
      <c r="N38" s="56"/>
      <c r="O38" s="191"/>
    </row>
    <row r="39" spans="1:17" ht="15" customHeight="1" thickBot="1">
      <c r="A39" s="13" t="s">
        <v>64</v>
      </c>
      <c r="B39" s="4"/>
      <c r="C39" s="14"/>
      <c r="D39" s="76">
        <v>5956780</v>
      </c>
      <c r="E39" s="76">
        <v>5956780</v>
      </c>
      <c r="F39" s="74"/>
      <c r="G39" s="74"/>
      <c r="H39" s="76">
        <v>6292110</v>
      </c>
      <c r="I39" s="74"/>
      <c r="J39" s="74"/>
      <c r="K39" s="76">
        <v>6606730</v>
      </c>
      <c r="L39" s="74"/>
      <c r="M39" s="74"/>
      <c r="N39" s="76">
        <v>6937140</v>
      </c>
      <c r="O39" s="191"/>
      <c r="P39" s="38"/>
      <c r="Q39" s="38"/>
    </row>
    <row r="40" spans="1:17" ht="15" customHeight="1">
      <c r="A40" s="77" t="s">
        <v>176</v>
      </c>
      <c r="B40" s="78"/>
      <c r="C40" s="79"/>
      <c r="D40" s="80"/>
      <c r="E40" s="81">
        <v>174.66</v>
      </c>
      <c r="F40" s="82"/>
      <c r="G40" s="83"/>
      <c r="H40" s="81">
        <v>183.39</v>
      </c>
      <c r="I40" s="84"/>
      <c r="J40" s="84"/>
      <c r="K40" s="81">
        <v>192.56</v>
      </c>
      <c r="L40" s="84"/>
      <c r="M40" s="84"/>
      <c r="N40" s="81">
        <v>202.19</v>
      </c>
      <c r="O40" s="191"/>
      <c r="P40" s="38"/>
      <c r="Q40" s="38"/>
    </row>
    <row r="41" spans="1:17" ht="15" customHeight="1" thickBot="1">
      <c r="A41" s="85" t="s">
        <v>177</v>
      </c>
      <c r="B41" s="86"/>
      <c r="C41" s="87"/>
      <c r="D41" s="88"/>
      <c r="E41" s="89">
        <v>34105</v>
      </c>
      <c r="F41" s="90"/>
      <c r="G41" s="91"/>
      <c r="H41" s="89">
        <v>34310</v>
      </c>
      <c r="I41" s="92"/>
      <c r="J41" s="92"/>
      <c r="K41" s="89"/>
      <c r="L41" s="92"/>
      <c r="M41" s="92"/>
      <c r="N41" s="89"/>
      <c r="O41" s="191"/>
      <c r="P41" s="38"/>
      <c r="Q41" s="38"/>
    </row>
    <row r="42" spans="1:17" ht="1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7"/>
      <c r="M42" s="38"/>
      <c r="N42" s="38"/>
      <c r="O42" s="191"/>
      <c r="P42" s="38"/>
      <c r="Q42" s="38"/>
    </row>
    <row r="43" spans="1:17" ht="15" customHeight="1">
      <c r="A43" s="93" t="s">
        <v>178</v>
      </c>
      <c r="B43" s="38" t="s">
        <v>179</v>
      </c>
      <c r="C43" s="38"/>
      <c r="D43" s="38"/>
      <c r="E43" s="38"/>
      <c r="F43" s="38"/>
      <c r="G43" s="38"/>
      <c r="H43" s="38"/>
      <c r="I43" s="38"/>
      <c r="J43" s="38"/>
      <c r="K43" s="38"/>
      <c r="L43" s="37"/>
      <c r="M43" s="38"/>
      <c r="N43" s="38"/>
      <c r="O43" s="191"/>
      <c r="P43" s="38"/>
      <c r="Q43" s="38"/>
    </row>
    <row r="44" spans="1:17" ht="15" customHeight="1">
      <c r="A44" s="37"/>
      <c r="B44" s="37"/>
      <c r="C44" s="37"/>
      <c r="D44" s="51"/>
      <c r="E44" s="51"/>
      <c r="F44" s="37"/>
      <c r="G44" s="37"/>
      <c r="H44" s="51"/>
      <c r="I44" s="37"/>
      <c r="J44" s="37"/>
      <c r="K44" s="51"/>
      <c r="L44" s="37"/>
      <c r="M44" s="37"/>
      <c r="N44" s="51"/>
      <c r="O44" s="38"/>
      <c r="P44" s="38"/>
      <c r="Q44" s="38"/>
    </row>
    <row r="45" spans="1:17" ht="15" customHeight="1">
      <c r="A45" s="37"/>
      <c r="B45" s="37"/>
      <c r="C45" s="37"/>
      <c r="D45" s="51"/>
      <c r="E45" s="51"/>
      <c r="F45" s="37"/>
      <c r="G45" s="37"/>
      <c r="H45" s="51"/>
      <c r="I45" s="37"/>
      <c r="J45" s="37"/>
      <c r="K45" s="51"/>
      <c r="L45" s="37"/>
      <c r="M45" s="37"/>
      <c r="N45" s="51"/>
      <c r="O45" s="38"/>
      <c r="P45" s="38"/>
      <c r="Q45" s="38"/>
    </row>
    <row r="46" spans="1:17" ht="15" customHeight="1">
      <c r="A46" s="37"/>
      <c r="B46" s="37"/>
      <c r="C46" s="37"/>
      <c r="D46" s="51"/>
      <c r="E46" s="51"/>
      <c r="F46" s="37"/>
      <c r="G46" s="37"/>
      <c r="H46" s="51"/>
      <c r="I46" s="37"/>
      <c r="J46" s="37"/>
      <c r="K46" s="51"/>
      <c r="L46" s="37"/>
      <c r="M46" s="37"/>
      <c r="N46" s="51"/>
      <c r="O46" s="38"/>
      <c r="P46" s="38"/>
      <c r="Q46" s="38"/>
    </row>
    <row r="47" spans="1:17" ht="4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7"/>
      <c r="M47" s="38"/>
      <c r="N47" s="38"/>
      <c r="O47" s="38"/>
      <c r="P47" s="38"/>
      <c r="Q47" s="38"/>
    </row>
    <row r="48" spans="1:17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7"/>
      <c r="M48" s="38"/>
      <c r="N48" s="38"/>
      <c r="O48" s="38"/>
      <c r="P48" s="38"/>
      <c r="Q48" s="38"/>
    </row>
    <row r="49" spans="1:17" ht="4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</sheetData>
  <mergeCells count="5">
    <mergeCell ref="O35:O43"/>
    <mergeCell ref="A1:N1"/>
    <mergeCell ref="A3:N3"/>
    <mergeCell ref="D5:E5"/>
    <mergeCell ref="A6:C6"/>
  </mergeCells>
  <conditionalFormatting sqref="K11 H11 N11">
    <cfRule type="cellIs" priority="1" dxfId="0" operator="equal" stopIfTrue="1">
      <formula>"ERROR!"</formula>
    </cfRule>
  </conditionalFormatting>
  <printOptions horizontalCentered="1"/>
  <pageMargins left="0.15748031496062992" right="0.15748031496062992" top="0.3937007874015748" bottom="0.31496062992125984" header="0.5118110236220472" footer="0.11811023622047245"/>
  <pageSetup fitToHeight="1" fitToWidth="1" horizontalDpi="600" verticalDpi="600" orientation="landscape" paperSize="9" scale="84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9"/>
  <sheetViews>
    <sheetView workbookViewId="0" topLeftCell="A1">
      <pane ySplit="5" topLeftCell="BM6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5.8515625" style="0" customWidth="1"/>
    <col min="2" max="3" width="17.7109375" style="38" customWidth="1"/>
    <col min="4" max="4" width="17.7109375" style="37" customWidth="1"/>
    <col min="5" max="5" width="80.57421875" style="0" customWidth="1"/>
  </cols>
  <sheetData>
    <row r="1" spans="1:5" s="141" customFormat="1" ht="15">
      <c r="A1" s="136"/>
      <c r="B1" s="137" t="s">
        <v>66</v>
      </c>
      <c r="C1" s="138"/>
      <c r="D1" s="139" t="s">
        <v>67</v>
      </c>
      <c r="E1" s="140"/>
    </row>
    <row r="2" spans="1:5" s="141" customFormat="1" ht="15">
      <c r="A2" s="142"/>
      <c r="B2" s="143" t="s">
        <v>68</v>
      </c>
      <c r="C2" s="144" t="s">
        <v>196</v>
      </c>
      <c r="D2" s="145" t="s">
        <v>69</v>
      </c>
      <c r="E2" s="146"/>
    </row>
    <row r="3" spans="1:5" s="141" customFormat="1" ht="15">
      <c r="A3" s="142"/>
      <c r="B3" s="143" t="s">
        <v>70</v>
      </c>
      <c r="C3" s="147" t="s">
        <v>71</v>
      </c>
      <c r="D3" s="145" t="s">
        <v>72</v>
      </c>
      <c r="E3" s="146"/>
    </row>
    <row r="4" spans="1:5" s="141" customFormat="1" ht="15">
      <c r="A4" s="148" t="s">
        <v>73</v>
      </c>
      <c r="B4" s="143" t="s">
        <v>53</v>
      </c>
      <c r="C4" s="149" t="s">
        <v>74</v>
      </c>
      <c r="D4" s="145" t="s">
        <v>75</v>
      </c>
      <c r="E4" s="145" t="s">
        <v>221</v>
      </c>
    </row>
    <row r="5" spans="1:5" s="141" customFormat="1" ht="15">
      <c r="A5" s="150"/>
      <c r="B5" s="151" t="s">
        <v>0</v>
      </c>
      <c r="C5" s="152" t="s">
        <v>0</v>
      </c>
      <c r="D5" s="152" t="s">
        <v>0</v>
      </c>
      <c r="E5" s="153"/>
    </row>
    <row r="6" spans="1:5" s="141" customFormat="1" ht="14.25">
      <c r="A6" s="154" t="s">
        <v>76</v>
      </c>
      <c r="B6" s="155"/>
      <c r="C6" s="156"/>
      <c r="D6" s="157"/>
      <c r="E6" s="140"/>
    </row>
    <row r="7" spans="1:5" s="141" customFormat="1" ht="15">
      <c r="A7" s="158" t="s">
        <v>77</v>
      </c>
      <c r="B7" s="155"/>
      <c r="C7" s="159"/>
      <c r="D7" s="160"/>
      <c r="E7" s="146"/>
    </row>
    <row r="8" spans="1:5" s="141" customFormat="1" ht="14.25">
      <c r="A8" s="146" t="s">
        <v>89</v>
      </c>
      <c r="B8" s="155">
        <v>187350</v>
      </c>
      <c r="C8" s="159">
        <v>185627</v>
      </c>
      <c r="D8" s="160">
        <f aca="true" t="shared" si="0" ref="D8:D45">B8-C8</f>
        <v>1723</v>
      </c>
      <c r="E8" s="146" t="s">
        <v>157</v>
      </c>
    </row>
    <row r="9" spans="1:5" s="141" customFormat="1" ht="14.25">
      <c r="A9" s="146" t="s">
        <v>83</v>
      </c>
      <c r="B9" s="155">
        <v>27580</v>
      </c>
      <c r="C9" s="159">
        <v>26679.26</v>
      </c>
      <c r="D9" s="160">
        <f t="shared" si="0"/>
        <v>900.7400000000016</v>
      </c>
      <c r="E9" s="146" t="s">
        <v>157</v>
      </c>
    </row>
    <row r="10" spans="1:5" s="141" customFormat="1" ht="14.25">
      <c r="A10" s="161" t="s">
        <v>101</v>
      </c>
      <c r="B10" s="155">
        <v>40000</v>
      </c>
      <c r="C10" s="159">
        <v>0</v>
      </c>
      <c r="D10" s="160">
        <f t="shared" si="0"/>
        <v>40000</v>
      </c>
      <c r="E10" s="146" t="s">
        <v>200</v>
      </c>
    </row>
    <row r="11" spans="1:5" s="141" customFormat="1" ht="14.25">
      <c r="A11" s="142" t="s">
        <v>78</v>
      </c>
      <c r="B11" s="155">
        <v>344290</v>
      </c>
      <c r="C11" s="159">
        <v>10130</v>
      </c>
      <c r="D11" s="160">
        <f t="shared" si="0"/>
        <v>334160</v>
      </c>
      <c r="E11" s="146" t="s">
        <v>142</v>
      </c>
    </row>
    <row r="12" spans="1:5" s="141" customFormat="1" ht="14.25">
      <c r="A12" s="146" t="s">
        <v>79</v>
      </c>
      <c r="B12" s="155">
        <v>28000</v>
      </c>
      <c r="C12" s="159">
        <v>28000</v>
      </c>
      <c r="D12" s="160">
        <f t="shared" si="0"/>
        <v>0</v>
      </c>
      <c r="E12" s="146" t="s">
        <v>144</v>
      </c>
    </row>
    <row r="13" spans="1:5" s="141" customFormat="1" ht="14.25">
      <c r="A13" s="142" t="s">
        <v>141</v>
      </c>
      <c r="B13" s="155">
        <v>25200</v>
      </c>
      <c r="C13" s="159">
        <v>2460</v>
      </c>
      <c r="D13" s="160">
        <f t="shared" si="0"/>
        <v>22740</v>
      </c>
      <c r="E13" s="146" t="s">
        <v>142</v>
      </c>
    </row>
    <row r="14" spans="1:5" s="141" customFormat="1" ht="14.25">
      <c r="A14" s="142" t="s">
        <v>119</v>
      </c>
      <c r="B14" s="155">
        <v>49000</v>
      </c>
      <c r="C14" s="159">
        <v>34890</v>
      </c>
      <c r="D14" s="160">
        <f t="shared" si="0"/>
        <v>14110</v>
      </c>
      <c r="E14" s="146" t="s">
        <v>201</v>
      </c>
    </row>
    <row r="15" spans="1:5" s="141" customFormat="1" ht="14.25">
      <c r="A15" s="162" t="s">
        <v>88</v>
      </c>
      <c r="B15" s="163">
        <v>0</v>
      </c>
      <c r="C15" s="164">
        <v>0</v>
      </c>
      <c r="D15" s="160">
        <f t="shared" si="0"/>
        <v>0</v>
      </c>
      <c r="E15" s="165" t="s">
        <v>165</v>
      </c>
    </row>
    <row r="16" spans="1:5" s="141" customFormat="1" ht="42.75">
      <c r="A16" s="162" t="s">
        <v>147</v>
      </c>
      <c r="B16" s="163">
        <v>0</v>
      </c>
      <c r="C16" s="164">
        <v>0</v>
      </c>
      <c r="D16" s="166">
        <f t="shared" si="0"/>
        <v>0</v>
      </c>
      <c r="E16" s="165" t="s">
        <v>148</v>
      </c>
    </row>
    <row r="17" spans="1:5" s="141" customFormat="1" ht="14.25">
      <c r="A17" s="161" t="s">
        <v>100</v>
      </c>
      <c r="B17" s="155">
        <v>0</v>
      </c>
      <c r="C17" s="159">
        <v>0</v>
      </c>
      <c r="D17" s="160">
        <f t="shared" si="0"/>
        <v>0</v>
      </c>
      <c r="E17" s="146" t="s">
        <v>146</v>
      </c>
    </row>
    <row r="18" spans="1:5" s="141" customFormat="1" ht="14.25">
      <c r="A18" s="146" t="s">
        <v>84</v>
      </c>
      <c r="B18" s="155">
        <v>261890</v>
      </c>
      <c r="C18" s="159">
        <v>151152</v>
      </c>
      <c r="D18" s="160">
        <f t="shared" si="0"/>
        <v>110738</v>
      </c>
      <c r="E18" s="146" t="s">
        <v>202</v>
      </c>
    </row>
    <row r="19" spans="1:5" s="141" customFormat="1" ht="14.25">
      <c r="A19" s="146" t="s">
        <v>145</v>
      </c>
      <c r="B19" s="155">
        <v>30000</v>
      </c>
      <c r="C19" s="159">
        <v>0</v>
      </c>
      <c r="D19" s="160">
        <f t="shared" si="0"/>
        <v>30000</v>
      </c>
      <c r="E19" s="146" t="s">
        <v>203</v>
      </c>
    </row>
    <row r="20" spans="1:5" s="141" customFormat="1" ht="14.25">
      <c r="A20" s="146" t="s">
        <v>85</v>
      </c>
      <c r="B20" s="155">
        <v>12530</v>
      </c>
      <c r="C20" s="159">
        <v>1860</v>
      </c>
      <c r="D20" s="160">
        <f t="shared" si="0"/>
        <v>10670</v>
      </c>
      <c r="E20" s="146" t="s">
        <v>204</v>
      </c>
    </row>
    <row r="21" spans="1:5" s="141" customFormat="1" ht="14.25">
      <c r="A21" s="146" t="s">
        <v>168</v>
      </c>
      <c r="B21" s="155">
        <v>60000</v>
      </c>
      <c r="C21" s="159">
        <v>49785</v>
      </c>
      <c r="D21" s="160">
        <f t="shared" si="0"/>
        <v>10215</v>
      </c>
      <c r="E21" s="146" t="s">
        <v>205</v>
      </c>
    </row>
    <row r="22" spans="1:5" s="141" customFormat="1" ht="14.25">
      <c r="A22" s="146" t="s">
        <v>86</v>
      </c>
      <c r="B22" s="155">
        <v>0</v>
      </c>
      <c r="C22" s="159">
        <v>0</v>
      </c>
      <c r="D22" s="160">
        <f t="shared" si="0"/>
        <v>0</v>
      </c>
      <c r="E22" s="146" t="s">
        <v>158</v>
      </c>
    </row>
    <row r="23" spans="1:5" s="141" customFormat="1" ht="14.25">
      <c r="A23" s="146" t="s">
        <v>161</v>
      </c>
      <c r="B23" s="155">
        <v>312860</v>
      </c>
      <c r="C23" s="159">
        <v>46348</v>
      </c>
      <c r="D23" s="160">
        <f t="shared" si="0"/>
        <v>266512</v>
      </c>
      <c r="E23" s="146" t="s">
        <v>206</v>
      </c>
    </row>
    <row r="24" spans="1:5" s="141" customFormat="1" ht="14.25">
      <c r="A24" s="146" t="s">
        <v>162</v>
      </c>
      <c r="B24" s="155">
        <v>76840</v>
      </c>
      <c r="C24" s="159">
        <v>25195</v>
      </c>
      <c r="D24" s="160">
        <f t="shared" si="0"/>
        <v>51645</v>
      </c>
      <c r="E24" s="146" t="s">
        <v>206</v>
      </c>
    </row>
    <row r="25" spans="1:5" s="141" customFormat="1" ht="14.25">
      <c r="A25" s="161" t="s">
        <v>102</v>
      </c>
      <c r="B25" s="155">
        <v>0</v>
      </c>
      <c r="C25" s="159">
        <v>0</v>
      </c>
      <c r="D25" s="160">
        <f t="shared" si="0"/>
        <v>0</v>
      </c>
      <c r="E25" s="146" t="s">
        <v>203</v>
      </c>
    </row>
    <row r="26" spans="1:5" s="141" customFormat="1" ht="14.25">
      <c r="A26" s="161" t="s">
        <v>163</v>
      </c>
      <c r="B26" s="155">
        <v>10000</v>
      </c>
      <c r="C26" s="159">
        <v>5800</v>
      </c>
      <c r="D26" s="160">
        <f t="shared" si="0"/>
        <v>4200</v>
      </c>
      <c r="E26" s="146" t="s">
        <v>157</v>
      </c>
    </row>
    <row r="27" spans="1:5" s="141" customFormat="1" ht="14.25">
      <c r="A27" s="146" t="s">
        <v>90</v>
      </c>
      <c r="B27" s="155">
        <v>12600</v>
      </c>
      <c r="C27" s="159">
        <v>0</v>
      </c>
      <c r="D27" s="160">
        <f t="shared" si="0"/>
        <v>12600</v>
      </c>
      <c r="E27" s="146" t="s">
        <v>157</v>
      </c>
    </row>
    <row r="28" spans="1:5" s="141" customFormat="1" ht="14.25">
      <c r="A28" s="146" t="s">
        <v>87</v>
      </c>
      <c r="B28" s="155">
        <v>43800</v>
      </c>
      <c r="C28" s="159">
        <v>0</v>
      </c>
      <c r="D28" s="160">
        <f t="shared" si="0"/>
        <v>43800</v>
      </c>
      <c r="E28" s="146" t="s">
        <v>207</v>
      </c>
    </row>
    <row r="29" spans="1:5" s="141" customFormat="1" ht="14.25">
      <c r="A29" s="146" t="s">
        <v>80</v>
      </c>
      <c r="B29" s="155">
        <v>191090</v>
      </c>
      <c r="C29" s="159">
        <v>0</v>
      </c>
      <c r="D29" s="160">
        <f>B29-C29</f>
        <v>191090</v>
      </c>
      <c r="E29" s="146" t="s">
        <v>203</v>
      </c>
    </row>
    <row r="30" spans="1:5" s="141" customFormat="1" ht="14.25">
      <c r="A30" s="162" t="s">
        <v>82</v>
      </c>
      <c r="B30" s="163">
        <v>0</v>
      </c>
      <c r="C30" s="164">
        <v>9852</v>
      </c>
      <c r="D30" s="160">
        <f t="shared" si="0"/>
        <v>-9852</v>
      </c>
      <c r="E30" s="165" t="s">
        <v>208</v>
      </c>
    </row>
    <row r="31" spans="1:5" s="141" customFormat="1" ht="14.25">
      <c r="A31" s="146" t="s">
        <v>81</v>
      </c>
      <c r="B31" s="155">
        <v>80430</v>
      </c>
      <c r="C31" s="159">
        <v>41018</v>
      </c>
      <c r="D31" s="160">
        <f t="shared" si="0"/>
        <v>39412</v>
      </c>
      <c r="E31" s="146" t="s">
        <v>209</v>
      </c>
    </row>
    <row r="32" spans="1:5" s="141" customFormat="1" ht="14.25">
      <c r="A32" s="161" t="s">
        <v>210</v>
      </c>
      <c r="B32" s="155">
        <v>20000</v>
      </c>
      <c r="C32" s="159">
        <v>0</v>
      </c>
      <c r="D32" s="160">
        <f>B32-C32</f>
        <v>20000</v>
      </c>
      <c r="E32" s="146" t="s">
        <v>157</v>
      </c>
    </row>
    <row r="33" spans="1:5" s="141" customFormat="1" ht="14.25">
      <c r="A33" s="161" t="s">
        <v>99</v>
      </c>
      <c r="B33" s="155">
        <v>0</v>
      </c>
      <c r="C33" s="159">
        <v>0</v>
      </c>
      <c r="D33" s="160">
        <f t="shared" si="0"/>
        <v>0</v>
      </c>
      <c r="E33" s="146" t="s">
        <v>146</v>
      </c>
    </row>
    <row r="34" spans="1:5" s="141" customFormat="1" ht="14.25">
      <c r="A34" s="161" t="s">
        <v>98</v>
      </c>
      <c r="B34" s="155">
        <v>0</v>
      </c>
      <c r="C34" s="159">
        <v>0</v>
      </c>
      <c r="D34" s="160">
        <f t="shared" si="0"/>
        <v>0</v>
      </c>
      <c r="E34" s="146" t="s">
        <v>146</v>
      </c>
    </row>
    <row r="35" spans="1:5" s="141" customFormat="1" ht="14.25">
      <c r="A35" s="146" t="s">
        <v>91</v>
      </c>
      <c r="B35" s="155">
        <v>170650</v>
      </c>
      <c r="C35" s="159">
        <v>50781</v>
      </c>
      <c r="D35" s="160">
        <f t="shared" si="0"/>
        <v>119869</v>
      </c>
      <c r="E35" s="146" t="s">
        <v>211</v>
      </c>
    </row>
    <row r="36" spans="1:5" s="141" customFormat="1" ht="28.5">
      <c r="A36" s="162" t="s">
        <v>120</v>
      </c>
      <c r="B36" s="163">
        <v>50000</v>
      </c>
      <c r="C36" s="164">
        <v>0</v>
      </c>
      <c r="D36" s="166">
        <f t="shared" si="0"/>
        <v>50000</v>
      </c>
      <c r="E36" s="165" t="s">
        <v>159</v>
      </c>
    </row>
    <row r="37" spans="1:5" s="141" customFormat="1" ht="14.25">
      <c r="A37" s="146" t="s">
        <v>160</v>
      </c>
      <c r="B37" s="155">
        <v>18770</v>
      </c>
      <c r="C37" s="159">
        <v>12788.08</v>
      </c>
      <c r="D37" s="160">
        <f t="shared" si="0"/>
        <v>5981.92</v>
      </c>
      <c r="E37" s="146" t="s">
        <v>157</v>
      </c>
    </row>
    <row r="38" spans="1:5" s="141" customFormat="1" ht="14.25">
      <c r="A38" s="146" t="s">
        <v>93</v>
      </c>
      <c r="B38" s="155">
        <v>198500</v>
      </c>
      <c r="C38" s="159">
        <v>160000</v>
      </c>
      <c r="D38" s="160">
        <f t="shared" si="0"/>
        <v>38500</v>
      </c>
      <c r="E38" s="146" t="s">
        <v>157</v>
      </c>
    </row>
    <row r="39" spans="1:5" s="141" customFormat="1" ht="28.5">
      <c r="A39" s="162" t="s">
        <v>149</v>
      </c>
      <c r="B39" s="163">
        <v>1359150</v>
      </c>
      <c r="C39" s="164">
        <v>178703</v>
      </c>
      <c r="D39" s="166">
        <f t="shared" si="0"/>
        <v>1180447</v>
      </c>
      <c r="E39" s="165" t="s">
        <v>164</v>
      </c>
    </row>
    <row r="40" spans="1:6" s="141" customFormat="1" ht="14.25">
      <c r="A40" s="146" t="s">
        <v>94</v>
      </c>
      <c r="B40" s="155">
        <v>0</v>
      </c>
      <c r="C40" s="159">
        <v>0</v>
      </c>
      <c r="D40" s="160">
        <f t="shared" si="0"/>
        <v>0</v>
      </c>
      <c r="E40" s="146" t="s">
        <v>146</v>
      </c>
      <c r="F40" s="200" t="s">
        <v>222</v>
      </c>
    </row>
    <row r="41" spans="1:6" s="141" customFormat="1" ht="14.25">
      <c r="A41" s="162" t="s">
        <v>95</v>
      </c>
      <c r="B41" s="163">
        <v>53000</v>
      </c>
      <c r="C41" s="164">
        <v>1200</v>
      </c>
      <c r="D41" s="166">
        <f t="shared" si="0"/>
        <v>51800</v>
      </c>
      <c r="E41" s="165" t="s">
        <v>157</v>
      </c>
      <c r="F41" s="201"/>
    </row>
    <row r="42" spans="1:6" s="141" customFormat="1" ht="14.25" customHeight="1">
      <c r="A42" s="146" t="s">
        <v>96</v>
      </c>
      <c r="B42" s="155">
        <v>77000</v>
      </c>
      <c r="C42" s="159">
        <v>23087</v>
      </c>
      <c r="D42" s="160">
        <f t="shared" si="0"/>
        <v>53913</v>
      </c>
      <c r="E42" s="165" t="s">
        <v>203</v>
      </c>
      <c r="F42" s="201"/>
    </row>
    <row r="43" spans="1:6" s="141" customFormat="1" ht="14.25">
      <c r="A43" s="162" t="s">
        <v>92</v>
      </c>
      <c r="B43" s="163">
        <f>130000-100000</f>
        <v>30000</v>
      </c>
      <c r="C43" s="164">
        <v>0</v>
      </c>
      <c r="D43" s="166">
        <f t="shared" si="0"/>
        <v>30000</v>
      </c>
      <c r="E43" s="165" t="s">
        <v>212</v>
      </c>
      <c r="F43" s="201"/>
    </row>
    <row r="44" spans="1:6" s="141" customFormat="1" ht="38.25" customHeight="1">
      <c r="A44" s="167" t="s">
        <v>156</v>
      </c>
      <c r="B44" s="163">
        <v>0</v>
      </c>
      <c r="C44" s="164">
        <v>0</v>
      </c>
      <c r="D44" s="166">
        <f t="shared" si="0"/>
        <v>0</v>
      </c>
      <c r="E44" s="165" t="s">
        <v>143</v>
      </c>
      <c r="F44" s="201"/>
    </row>
    <row r="45" spans="1:6" s="141" customFormat="1" ht="28.5">
      <c r="A45" s="162" t="s">
        <v>97</v>
      </c>
      <c r="B45" s="163">
        <v>78060</v>
      </c>
      <c r="C45" s="164">
        <v>53047</v>
      </c>
      <c r="D45" s="166">
        <f t="shared" si="0"/>
        <v>25013</v>
      </c>
      <c r="E45" s="165" t="s">
        <v>213</v>
      </c>
      <c r="F45" s="201"/>
    </row>
    <row r="46" spans="1:8" s="172" customFormat="1" ht="14.25">
      <c r="A46" s="153"/>
      <c r="B46" s="168"/>
      <c r="C46" s="169"/>
      <c r="D46" s="170"/>
      <c r="E46" s="153"/>
      <c r="F46" s="201"/>
      <c r="G46" s="171"/>
      <c r="H46" s="171"/>
    </row>
    <row r="47" spans="1:6" s="141" customFormat="1" ht="15">
      <c r="A47" s="173" t="s">
        <v>103</v>
      </c>
      <c r="B47" s="155"/>
      <c r="C47" s="159"/>
      <c r="D47" s="160"/>
      <c r="E47" s="146"/>
      <c r="F47" s="174"/>
    </row>
    <row r="48" spans="1:6" s="141" customFormat="1" ht="14.25">
      <c r="A48" s="146" t="s">
        <v>104</v>
      </c>
      <c r="B48" s="155">
        <v>800000</v>
      </c>
      <c r="C48" s="159">
        <v>337419</v>
      </c>
      <c r="D48" s="160">
        <f aca="true" t="shared" si="1" ref="D48:D53">B48-C48</f>
        <v>462581</v>
      </c>
      <c r="E48" s="146" t="s">
        <v>157</v>
      </c>
      <c r="F48" s="174"/>
    </row>
    <row r="49" spans="1:6" s="141" customFormat="1" ht="57">
      <c r="A49" s="162" t="s">
        <v>105</v>
      </c>
      <c r="B49" s="163">
        <f>1272280+1500000-77820</f>
        <v>2694460</v>
      </c>
      <c r="C49" s="164">
        <v>211692</v>
      </c>
      <c r="D49" s="166">
        <f t="shared" si="1"/>
        <v>2482768</v>
      </c>
      <c r="E49" s="165" t="s">
        <v>214</v>
      </c>
      <c r="F49" s="174"/>
    </row>
    <row r="50" spans="1:6" s="141" customFormat="1" ht="28.5">
      <c r="A50" s="162" t="s">
        <v>106</v>
      </c>
      <c r="B50" s="163">
        <f>22180+77820</f>
        <v>100000</v>
      </c>
      <c r="C50" s="164">
        <v>19546</v>
      </c>
      <c r="D50" s="166">
        <f t="shared" si="1"/>
        <v>80454</v>
      </c>
      <c r="E50" s="165" t="s">
        <v>215</v>
      </c>
      <c r="F50" s="174"/>
    </row>
    <row r="51" spans="1:5" s="141" customFormat="1" ht="14.25">
      <c r="A51" s="146" t="s">
        <v>108</v>
      </c>
      <c r="B51" s="155">
        <v>76140</v>
      </c>
      <c r="C51" s="159">
        <v>6161</v>
      </c>
      <c r="D51" s="160">
        <f t="shared" si="1"/>
        <v>69979</v>
      </c>
      <c r="E51" s="146" t="s">
        <v>216</v>
      </c>
    </row>
    <row r="52" spans="1:5" s="141" customFormat="1" ht="14.25">
      <c r="A52" s="175" t="s">
        <v>109</v>
      </c>
      <c r="B52" s="155">
        <v>70000</v>
      </c>
      <c r="C52" s="159">
        <v>0</v>
      </c>
      <c r="D52" s="160">
        <f t="shared" si="1"/>
        <v>70000</v>
      </c>
      <c r="E52" s="146" t="s">
        <v>216</v>
      </c>
    </row>
    <row r="53" spans="1:5" s="141" customFormat="1" ht="14.25">
      <c r="A53" s="146" t="s">
        <v>107</v>
      </c>
      <c r="B53" s="155">
        <v>10000</v>
      </c>
      <c r="C53" s="159">
        <v>0</v>
      </c>
      <c r="D53" s="160">
        <f t="shared" si="1"/>
        <v>10000</v>
      </c>
      <c r="E53" s="146" t="s">
        <v>146</v>
      </c>
    </row>
    <row r="54" spans="1:5" s="141" customFormat="1" ht="14.25">
      <c r="A54" s="142"/>
      <c r="B54" s="155"/>
      <c r="C54" s="159"/>
      <c r="D54" s="160"/>
      <c r="E54" s="146"/>
    </row>
    <row r="55" spans="1:5" s="141" customFormat="1" ht="15">
      <c r="A55" s="158" t="s">
        <v>110</v>
      </c>
      <c r="B55" s="155"/>
      <c r="C55" s="159"/>
      <c r="D55" s="160"/>
      <c r="E55" s="146"/>
    </row>
    <row r="56" spans="1:5" s="141" customFormat="1" ht="28.5">
      <c r="A56" s="167" t="s">
        <v>111</v>
      </c>
      <c r="B56" s="163">
        <v>255720</v>
      </c>
      <c r="C56" s="164">
        <v>167675</v>
      </c>
      <c r="D56" s="166">
        <f>B56-C56</f>
        <v>88045</v>
      </c>
      <c r="E56" s="176" t="s">
        <v>217</v>
      </c>
    </row>
    <row r="57" spans="1:5" s="141" customFormat="1" ht="28.5">
      <c r="A57" s="177" t="s">
        <v>166</v>
      </c>
      <c r="B57" s="163">
        <v>50000</v>
      </c>
      <c r="C57" s="164">
        <v>0</v>
      </c>
      <c r="D57" s="166">
        <f>B57-C57</f>
        <v>50000</v>
      </c>
      <c r="E57" s="165" t="s">
        <v>218</v>
      </c>
    </row>
    <row r="58" spans="1:5" s="141" customFormat="1" ht="14.25">
      <c r="A58" s="175" t="s">
        <v>112</v>
      </c>
      <c r="B58" s="155">
        <v>22500</v>
      </c>
      <c r="C58" s="159">
        <v>0</v>
      </c>
      <c r="D58" s="160">
        <f>B58-C58</f>
        <v>22500</v>
      </c>
      <c r="E58" s="146" t="s">
        <v>157</v>
      </c>
    </row>
    <row r="59" spans="1:5" s="141" customFormat="1" ht="14.25">
      <c r="A59" s="142"/>
      <c r="B59" s="155"/>
      <c r="C59" s="159"/>
      <c r="D59" s="160"/>
      <c r="E59" s="146"/>
    </row>
    <row r="60" spans="1:6" s="141" customFormat="1" ht="12.75" customHeight="1">
      <c r="A60" s="158" t="s">
        <v>113</v>
      </c>
      <c r="B60" s="155"/>
      <c r="C60" s="159"/>
      <c r="D60" s="160"/>
      <c r="E60" s="146"/>
      <c r="F60" s="178"/>
    </row>
    <row r="61" spans="1:5" s="141" customFormat="1" ht="14.25">
      <c r="A61" s="142" t="s">
        <v>114</v>
      </c>
      <c r="B61" s="155">
        <v>36920</v>
      </c>
      <c r="C61" s="159">
        <v>36917.95</v>
      </c>
      <c r="D61" s="160">
        <f>B61-C61</f>
        <v>2.0500000000029104</v>
      </c>
      <c r="E61" s="146" t="s">
        <v>169</v>
      </c>
    </row>
    <row r="62" spans="1:5" s="141" customFormat="1" ht="28.5">
      <c r="A62" s="177" t="s">
        <v>115</v>
      </c>
      <c r="B62" s="163">
        <v>0</v>
      </c>
      <c r="C62" s="164">
        <v>0</v>
      </c>
      <c r="D62" s="166">
        <f>B62-C62</f>
        <v>0</v>
      </c>
      <c r="E62" s="165" t="s">
        <v>167</v>
      </c>
    </row>
    <row r="63" spans="1:5" s="141" customFormat="1" ht="14.25">
      <c r="A63" s="142"/>
      <c r="B63" s="155"/>
      <c r="C63" s="159"/>
      <c r="D63" s="160"/>
      <c r="E63" s="146"/>
    </row>
    <row r="64" spans="1:5" s="141" customFormat="1" ht="15">
      <c r="A64" s="158" t="s">
        <v>116</v>
      </c>
      <c r="B64" s="155"/>
      <c r="C64" s="159"/>
      <c r="D64" s="160"/>
      <c r="E64" s="146"/>
    </row>
    <row r="65" spans="1:5" s="141" customFormat="1" ht="14.25">
      <c r="A65" s="179" t="s">
        <v>117</v>
      </c>
      <c r="B65" s="163">
        <v>45000</v>
      </c>
      <c r="C65" s="164">
        <v>320</v>
      </c>
      <c r="D65" s="166">
        <f>B65-C65</f>
        <v>44680</v>
      </c>
      <c r="E65" s="165" t="s">
        <v>219</v>
      </c>
    </row>
    <row r="66" spans="1:5" s="141" customFormat="1" ht="28.5">
      <c r="A66" s="177" t="s">
        <v>118</v>
      </c>
      <c r="B66" s="163">
        <v>9600</v>
      </c>
      <c r="C66" s="164">
        <v>0</v>
      </c>
      <c r="D66" s="166">
        <f>B66-C66</f>
        <v>9600</v>
      </c>
      <c r="E66" s="165" t="s">
        <v>220</v>
      </c>
    </row>
    <row r="67" spans="1:5" s="141" customFormat="1" ht="14.25">
      <c r="A67" s="142"/>
      <c r="B67" s="155"/>
      <c r="C67" s="159"/>
      <c r="D67" s="160"/>
      <c r="E67" s="146"/>
    </row>
    <row r="68" spans="1:5" s="141" customFormat="1" ht="15">
      <c r="A68" s="158" t="s">
        <v>170</v>
      </c>
      <c r="B68" s="155">
        <v>688210</v>
      </c>
      <c r="C68" s="159">
        <v>392760</v>
      </c>
      <c r="D68" s="160">
        <f>B68-C68</f>
        <v>295450</v>
      </c>
      <c r="E68" s="153" t="s">
        <v>150</v>
      </c>
    </row>
    <row r="69" spans="1:4" s="141" customFormat="1" ht="15.75" thickBot="1">
      <c r="A69" s="180" t="s">
        <v>4</v>
      </c>
      <c r="B69" s="181">
        <f>SUM(B8:B68)</f>
        <v>8707140</v>
      </c>
      <c r="C69" s="181">
        <f>SUM(C8:C68)</f>
        <v>2270893.29</v>
      </c>
      <c r="D69" s="181">
        <f>SUM(D8:D68)</f>
        <v>6436246.71</v>
      </c>
    </row>
    <row r="70" spans="1:5" s="141" customFormat="1" ht="15.75" thickTop="1">
      <c r="A70" s="190"/>
      <c r="B70" s="185"/>
      <c r="C70" s="185"/>
      <c r="D70" s="188"/>
      <c r="E70" s="187"/>
    </row>
    <row r="71" spans="1:5" s="141" customFormat="1" ht="15">
      <c r="A71" s="189"/>
      <c r="B71" s="185"/>
      <c r="C71" s="185"/>
      <c r="D71" s="185"/>
      <c r="E71" s="187"/>
    </row>
    <row r="73" spans="1:6" s="141" customFormat="1" ht="15">
      <c r="A73" s="182"/>
      <c r="B73" s="183"/>
      <c r="C73" s="184"/>
      <c r="D73" s="185"/>
      <c r="F73" s="202" t="s">
        <v>199</v>
      </c>
    </row>
    <row r="74" spans="1:6" s="141" customFormat="1" ht="15">
      <c r="A74" s="182"/>
      <c r="B74" s="183"/>
      <c r="C74" s="184"/>
      <c r="D74" s="185"/>
      <c r="F74" s="203"/>
    </row>
    <row r="75" spans="1:6" s="141" customFormat="1" ht="15" customHeight="1">
      <c r="A75" s="182"/>
      <c r="B75" s="183"/>
      <c r="C75" s="184"/>
      <c r="D75" s="185"/>
      <c r="F75" s="203"/>
    </row>
    <row r="76" spans="1:6" s="128" customFormat="1" ht="15.75" customHeight="1">
      <c r="A76" s="129"/>
      <c r="B76" s="130"/>
      <c r="C76" s="131"/>
      <c r="D76" s="132"/>
      <c r="F76" s="203"/>
    </row>
    <row r="77" spans="1:6" s="128" customFormat="1" ht="15.75" customHeight="1">
      <c r="A77" s="129"/>
      <c r="B77" s="130"/>
      <c r="C77" s="131"/>
      <c r="D77" s="132"/>
      <c r="F77" s="203"/>
    </row>
    <row r="78" spans="2:6" s="128" customFormat="1" ht="15" customHeight="1">
      <c r="B78" s="133"/>
      <c r="C78" s="133"/>
      <c r="D78" s="134"/>
      <c r="F78" s="203"/>
    </row>
    <row r="79" spans="2:6" s="128" customFormat="1" ht="15" customHeight="1">
      <c r="B79" s="133"/>
      <c r="C79" s="133"/>
      <c r="D79" s="134"/>
      <c r="F79" s="203"/>
    </row>
    <row r="80" spans="2:6" s="128" customFormat="1" ht="15" customHeight="1">
      <c r="B80" s="133"/>
      <c r="C80" s="133"/>
      <c r="D80" s="134"/>
      <c r="F80" s="203"/>
    </row>
    <row r="81" spans="2:6" s="128" customFormat="1" ht="12.75" customHeight="1">
      <c r="B81" s="133"/>
      <c r="C81" s="133"/>
      <c r="D81" s="134"/>
      <c r="F81" s="203"/>
    </row>
    <row r="82" spans="2:6" s="128" customFormat="1" ht="15" customHeight="1">
      <c r="B82" s="133"/>
      <c r="C82" s="133"/>
      <c r="D82" s="134"/>
      <c r="F82" s="203"/>
    </row>
    <row r="83" spans="2:6" s="128" customFormat="1" ht="15" customHeight="1">
      <c r="B83" s="133"/>
      <c r="C83" s="133"/>
      <c r="D83" s="134"/>
      <c r="F83" s="203"/>
    </row>
    <row r="84" spans="2:6" s="128" customFormat="1" ht="15" customHeight="1">
      <c r="B84" s="133"/>
      <c r="C84" s="133"/>
      <c r="D84" s="134"/>
      <c r="F84" s="203"/>
    </row>
    <row r="85" spans="2:6" s="128" customFormat="1" ht="15">
      <c r="B85" s="133"/>
      <c r="C85" s="133"/>
      <c r="D85" s="134"/>
      <c r="F85" s="186"/>
    </row>
    <row r="86" spans="2:6" s="128" customFormat="1" ht="15">
      <c r="B86" s="133"/>
      <c r="C86" s="133"/>
      <c r="D86" s="134"/>
      <c r="F86" s="186"/>
    </row>
    <row r="87" spans="2:6" s="128" customFormat="1" ht="15">
      <c r="B87" s="133"/>
      <c r="C87" s="133"/>
      <c r="D87" s="134"/>
      <c r="F87" s="186"/>
    </row>
    <row r="88" spans="1:6" s="128" customFormat="1" ht="15">
      <c r="A88" s="135"/>
      <c r="B88" s="133"/>
      <c r="C88" s="133"/>
      <c r="D88" s="134"/>
      <c r="F88" s="186"/>
    </row>
    <row r="89" spans="2:6" s="128" customFormat="1" ht="15">
      <c r="B89" s="133"/>
      <c r="C89" s="133"/>
      <c r="D89" s="134"/>
      <c r="F89" s="186"/>
    </row>
    <row r="90" spans="2:4" s="128" customFormat="1" ht="15">
      <c r="B90" s="133"/>
      <c r="C90" s="133"/>
      <c r="D90" s="134"/>
    </row>
    <row r="91" spans="2:4" s="128" customFormat="1" ht="15">
      <c r="B91" s="133"/>
      <c r="C91" s="133"/>
      <c r="D91" s="134"/>
    </row>
    <row r="92" spans="2:4" s="128" customFormat="1" ht="15">
      <c r="B92" s="133"/>
      <c r="C92" s="133"/>
      <c r="D92" s="134"/>
    </row>
    <row r="93" spans="2:4" s="128" customFormat="1" ht="15">
      <c r="B93" s="133"/>
      <c r="C93" s="133"/>
      <c r="D93" s="134"/>
    </row>
    <row r="94" spans="2:4" s="128" customFormat="1" ht="15">
      <c r="B94" s="133"/>
      <c r="C94" s="133"/>
      <c r="D94" s="134"/>
    </row>
    <row r="95" spans="2:4" s="128" customFormat="1" ht="15">
      <c r="B95" s="133"/>
      <c r="C95" s="133"/>
      <c r="D95" s="134"/>
    </row>
    <row r="96" spans="2:4" s="128" customFormat="1" ht="15">
      <c r="B96" s="133"/>
      <c r="C96" s="133"/>
      <c r="D96" s="134"/>
    </row>
    <row r="97" spans="2:4" s="128" customFormat="1" ht="15">
      <c r="B97" s="133"/>
      <c r="C97" s="133"/>
      <c r="D97" s="134"/>
    </row>
    <row r="98" spans="2:4" s="128" customFormat="1" ht="15">
      <c r="B98" s="133"/>
      <c r="C98" s="133"/>
      <c r="D98" s="134"/>
    </row>
    <row r="99" spans="2:4" s="128" customFormat="1" ht="15">
      <c r="B99" s="133"/>
      <c r="C99" s="133"/>
      <c r="D99" s="134"/>
    </row>
    <row r="100" spans="2:4" s="128" customFormat="1" ht="15">
      <c r="B100" s="133"/>
      <c r="C100" s="133"/>
      <c r="D100" s="134"/>
    </row>
    <row r="101" spans="2:4" s="128" customFormat="1" ht="15">
      <c r="B101" s="133"/>
      <c r="C101" s="133"/>
      <c r="D101" s="134"/>
    </row>
    <row r="102" spans="2:4" s="128" customFormat="1" ht="15">
      <c r="B102" s="133"/>
      <c r="C102" s="133"/>
      <c r="D102" s="134"/>
    </row>
    <row r="103" spans="2:4" s="128" customFormat="1" ht="15">
      <c r="B103" s="133"/>
      <c r="C103" s="133"/>
      <c r="D103" s="134"/>
    </row>
    <row r="104" spans="2:4" s="128" customFormat="1" ht="15">
      <c r="B104" s="133"/>
      <c r="C104" s="133"/>
      <c r="D104" s="134"/>
    </row>
    <row r="105" spans="2:4" s="128" customFormat="1" ht="15">
      <c r="B105" s="133"/>
      <c r="C105" s="133"/>
      <c r="D105" s="134"/>
    </row>
    <row r="106" spans="2:4" s="128" customFormat="1" ht="15">
      <c r="B106" s="133"/>
      <c r="C106" s="133"/>
      <c r="D106" s="134"/>
    </row>
    <row r="107" spans="2:4" s="128" customFormat="1" ht="15">
      <c r="B107" s="133"/>
      <c r="C107" s="133"/>
      <c r="D107" s="134"/>
    </row>
    <row r="108" spans="2:4" s="128" customFormat="1" ht="15">
      <c r="B108" s="133"/>
      <c r="C108" s="133"/>
      <c r="D108" s="134"/>
    </row>
    <row r="109" spans="2:4" s="128" customFormat="1" ht="15">
      <c r="B109" s="133"/>
      <c r="C109" s="133"/>
      <c r="D109" s="134"/>
    </row>
    <row r="110" spans="2:4" s="128" customFormat="1" ht="15">
      <c r="B110" s="133"/>
      <c r="C110" s="133"/>
      <c r="D110" s="134"/>
    </row>
    <row r="111" spans="2:4" s="128" customFormat="1" ht="15">
      <c r="B111" s="133"/>
      <c r="C111" s="133"/>
      <c r="D111" s="134"/>
    </row>
    <row r="112" spans="2:4" s="128" customFormat="1" ht="15">
      <c r="B112" s="133"/>
      <c r="C112" s="133"/>
      <c r="D112" s="134"/>
    </row>
    <row r="113" spans="2:4" s="128" customFormat="1" ht="15">
      <c r="B113" s="133"/>
      <c r="C113" s="133"/>
      <c r="D113" s="134"/>
    </row>
    <row r="114" spans="2:4" s="128" customFormat="1" ht="15">
      <c r="B114" s="133"/>
      <c r="C114" s="133"/>
      <c r="D114" s="134"/>
    </row>
    <row r="115" spans="2:4" s="128" customFormat="1" ht="15">
      <c r="B115" s="133"/>
      <c r="C115" s="133"/>
      <c r="D115" s="134"/>
    </row>
    <row r="116" spans="2:4" s="128" customFormat="1" ht="15">
      <c r="B116" s="133"/>
      <c r="C116" s="133"/>
      <c r="D116" s="134"/>
    </row>
    <row r="117" spans="2:4" s="128" customFormat="1" ht="15">
      <c r="B117" s="133"/>
      <c r="C117" s="133"/>
      <c r="D117" s="134"/>
    </row>
    <row r="118" spans="2:4" s="128" customFormat="1" ht="15">
      <c r="B118" s="133"/>
      <c r="C118" s="133"/>
      <c r="D118" s="134"/>
    </row>
    <row r="119" spans="2:4" s="128" customFormat="1" ht="15">
      <c r="B119" s="133"/>
      <c r="C119" s="133"/>
      <c r="D119" s="134"/>
    </row>
    <row r="120" spans="2:4" s="128" customFormat="1" ht="15">
      <c r="B120" s="133"/>
      <c r="C120" s="133"/>
      <c r="D120" s="134"/>
    </row>
    <row r="121" spans="2:4" s="128" customFormat="1" ht="15">
      <c r="B121" s="133"/>
      <c r="C121" s="133"/>
      <c r="D121" s="134"/>
    </row>
    <row r="122" spans="2:4" s="128" customFormat="1" ht="15">
      <c r="B122" s="133"/>
      <c r="C122" s="133"/>
      <c r="D122" s="134"/>
    </row>
    <row r="123" spans="2:4" s="128" customFormat="1" ht="15">
      <c r="B123" s="133"/>
      <c r="C123" s="133"/>
      <c r="D123" s="134"/>
    </row>
    <row r="124" spans="2:4" s="128" customFormat="1" ht="15">
      <c r="B124" s="133"/>
      <c r="C124" s="133"/>
      <c r="D124" s="134"/>
    </row>
    <row r="125" spans="2:4" s="128" customFormat="1" ht="15">
      <c r="B125" s="133"/>
      <c r="C125" s="133"/>
      <c r="D125" s="134"/>
    </row>
    <row r="126" spans="2:4" s="128" customFormat="1" ht="15">
      <c r="B126" s="133"/>
      <c r="C126" s="133"/>
      <c r="D126" s="134"/>
    </row>
    <row r="127" spans="2:4" s="128" customFormat="1" ht="15">
      <c r="B127" s="133"/>
      <c r="C127" s="133"/>
      <c r="D127" s="134"/>
    </row>
    <row r="128" spans="2:4" s="128" customFormat="1" ht="15">
      <c r="B128" s="133"/>
      <c r="C128" s="133"/>
      <c r="D128" s="134"/>
    </row>
    <row r="129" spans="2:4" s="128" customFormat="1" ht="15">
      <c r="B129" s="133"/>
      <c r="C129" s="133"/>
      <c r="D129" s="134"/>
    </row>
    <row r="130" spans="2:4" s="128" customFormat="1" ht="15">
      <c r="B130" s="133"/>
      <c r="C130" s="133"/>
      <c r="D130" s="134"/>
    </row>
    <row r="131" spans="2:4" s="128" customFormat="1" ht="15">
      <c r="B131" s="133"/>
      <c r="C131" s="133"/>
      <c r="D131" s="134"/>
    </row>
    <row r="132" spans="2:4" s="128" customFormat="1" ht="15">
      <c r="B132" s="133"/>
      <c r="C132" s="133"/>
      <c r="D132" s="134"/>
    </row>
    <row r="133" spans="2:4" s="128" customFormat="1" ht="15">
      <c r="B133" s="133"/>
      <c r="C133" s="133"/>
      <c r="D133" s="134"/>
    </row>
    <row r="134" spans="2:4" s="128" customFormat="1" ht="15">
      <c r="B134" s="133"/>
      <c r="C134" s="133"/>
      <c r="D134" s="134"/>
    </row>
    <row r="135" spans="2:4" s="128" customFormat="1" ht="15">
      <c r="B135" s="133"/>
      <c r="C135" s="133"/>
      <c r="D135" s="134"/>
    </row>
    <row r="136" spans="2:4" s="128" customFormat="1" ht="15">
      <c r="B136" s="133"/>
      <c r="C136" s="133"/>
      <c r="D136" s="134"/>
    </row>
    <row r="137" spans="2:4" s="128" customFormat="1" ht="15">
      <c r="B137" s="133"/>
      <c r="C137" s="133"/>
      <c r="D137" s="134"/>
    </row>
    <row r="138" spans="2:4" s="128" customFormat="1" ht="15">
      <c r="B138" s="133"/>
      <c r="C138" s="133"/>
      <c r="D138" s="134"/>
    </row>
    <row r="139" spans="2:4" s="128" customFormat="1" ht="15">
      <c r="B139" s="133"/>
      <c r="C139" s="133"/>
      <c r="D139" s="134"/>
    </row>
    <row r="140" spans="2:4" s="128" customFormat="1" ht="15">
      <c r="B140" s="133"/>
      <c r="C140" s="133"/>
      <c r="D140" s="134"/>
    </row>
    <row r="141" spans="2:4" s="128" customFormat="1" ht="15">
      <c r="B141" s="133"/>
      <c r="C141" s="133"/>
      <c r="D141" s="134"/>
    </row>
    <row r="142" spans="2:4" s="128" customFormat="1" ht="15">
      <c r="B142" s="133"/>
      <c r="C142" s="133"/>
      <c r="D142" s="134"/>
    </row>
    <row r="143" spans="2:4" s="128" customFormat="1" ht="15">
      <c r="B143" s="133"/>
      <c r="C143" s="133"/>
      <c r="D143" s="134"/>
    </row>
    <row r="144" spans="2:4" s="128" customFormat="1" ht="15">
      <c r="B144" s="133"/>
      <c r="C144" s="133"/>
      <c r="D144" s="134"/>
    </row>
    <row r="145" spans="2:4" s="128" customFormat="1" ht="15">
      <c r="B145" s="133"/>
      <c r="C145" s="133"/>
      <c r="D145" s="134"/>
    </row>
    <row r="146" spans="2:4" s="128" customFormat="1" ht="15">
      <c r="B146" s="133"/>
      <c r="C146" s="133"/>
      <c r="D146" s="134"/>
    </row>
    <row r="147" spans="2:4" s="128" customFormat="1" ht="15">
      <c r="B147" s="133"/>
      <c r="C147" s="133"/>
      <c r="D147" s="134"/>
    </row>
    <row r="148" spans="2:4" s="128" customFormat="1" ht="15">
      <c r="B148" s="133"/>
      <c r="C148" s="133"/>
      <c r="D148" s="134"/>
    </row>
    <row r="149" spans="2:4" s="128" customFormat="1" ht="15">
      <c r="B149" s="133"/>
      <c r="C149" s="133"/>
      <c r="D149" s="134"/>
    </row>
    <row r="150" spans="2:4" s="128" customFormat="1" ht="15">
      <c r="B150" s="133"/>
      <c r="C150" s="133"/>
      <c r="D150" s="134"/>
    </row>
    <row r="151" spans="2:4" s="128" customFormat="1" ht="15">
      <c r="B151" s="133"/>
      <c r="C151" s="133"/>
      <c r="D151" s="134"/>
    </row>
    <row r="152" spans="2:4" s="128" customFormat="1" ht="15">
      <c r="B152" s="133"/>
      <c r="C152" s="133"/>
      <c r="D152" s="134"/>
    </row>
    <row r="153" spans="2:4" s="128" customFormat="1" ht="15">
      <c r="B153" s="133"/>
      <c r="C153" s="133"/>
      <c r="D153" s="134"/>
    </row>
    <row r="154" spans="2:4" s="128" customFormat="1" ht="15">
      <c r="B154" s="133"/>
      <c r="C154" s="133"/>
      <c r="D154" s="134"/>
    </row>
    <row r="155" spans="2:4" s="128" customFormat="1" ht="15">
      <c r="B155" s="133"/>
      <c r="C155" s="133"/>
      <c r="D155" s="134"/>
    </row>
    <row r="156" spans="2:4" s="128" customFormat="1" ht="15">
      <c r="B156" s="133"/>
      <c r="C156" s="133"/>
      <c r="D156" s="134"/>
    </row>
    <row r="157" spans="2:4" s="128" customFormat="1" ht="15">
      <c r="B157" s="133"/>
      <c r="C157" s="133"/>
      <c r="D157" s="134"/>
    </row>
    <row r="158" spans="2:4" s="128" customFormat="1" ht="15">
      <c r="B158" s="133"/>
      <c r="C158" s="133"/>
      <c r="D158" s="134"/>
    </row>
    <row r="159" spans="2:4" s="128" customFormat="1" ht="15">
      <c r="B159" s="133"/>
      <c r="C159" s="133"/>
      <c r="D159" s="134"/>
    </row>
    <row r="160" spans="2:4" s="128" customFormat="1" ht="15">
      <c r="B160" s="133"/>
      <c r="C160" s="133"/>
      <c r="D160" s="134"/>
    </row>
    <row r="161" spans="2:4" s="128" customFormat="1" ht="15">
      <c r="B161" s="133"/>
      <c r="C161" s="133"/>
      <c r="D161" s="134"/>
    </row>
    <row r="162" spans="2:4" s="128" customFormat="1" ht="15">
      <c r="B162" s="133"/>
      <c r="C162" s="133"/>
      <c r="D162" s="134"/>
    </row>
    <row r="163" spans="2:4" s="128" customFormat="1" ht="15">
      <c r="B163" s="133"/>
      <c r="C163" s="133"/>
      <c r="D163" s="134"/>
    </row>
    <row r="164" spans="2:4" s="128" customFormat="1" ht="15">
      <c r="B164" s="133"/>
      <c r="C164" s="133"/>
      <c r="D164" s="134"/>
    </row>
    <row r="165" spans="2:4" s="128" customFormat="1" ht="15">
      <c r="B165" s="133"/>
      <c r="C165" s="133"/>
      <c r="D165" s="134"/>
    </row>
    <row r="166" spans="2:4" s="128" customFormat="1" ht="15">
      <c r="B166" s="133"/>
      <c r="C166" s="133"/>
      <c r="D166" s="134"/>
    </row>
    <row r="167" spans="2:4" s="128" customFormat="1" ht="15">
      <c r="B167" s="133"/>
      <c r="C167" s="133"/>
      <c r="D167" s="134"/>
    </row>
    <row r="168" spans="2:4" s="128" customFormat="1" ht="15">
      <c r="B168" s="133"/>
      <c r="C168" s="133"/>
      <c r="D168" s="134"/>
    </row>
    <row r="169" spans="2:4" s="128" customFormat="1" ht="15">
      <c r="B169" s="133"/>
      <c r="C169" s="133"/>
      <c r="D169" s="134"/>
    </row>
    <row r="170" spans="2:4" s="128" customFormat="1" ht="15">
      <c r="B170" s="133"/>
      <c r="C170" s="133"/>
      <c r="D170" s="134"/>
    </row>
    <row r="171" spans="2:4" s="128" customFormat="1" ht="15">
      <c r="B171" s="133"/>
      <c r="C171" s="133"/>
      <c r="D171" s="134"/>
    </row>
    <row r="172" spans="2:4" s="128" customFormat="1" ht="15">
      <c r="B172" s="133"/>
      <c r="C172" s="133"/>
      <c r="D172" s="134"/>
    </row>
    <row r="173" spans="2:4" s="128" customFormat="1" ht="15">
      <c r="B173" s="133"/>
      <c r="C173" s="133"/>
      <c r="D173" s="134"/>
    </row>
    <row r="174" spans="2:4" s="128" customFormat="1" ht="15">
      <c r="B174" s="133"/>
      <c r="C174" s="133"/>
      <c r="D174" s="134"/>
    </row>
    <row r="175" spans="2:4" s="128" customFormat="1" ht="15">
      <c r="B175" s="133"/>
      <c r="C175" s="133"/>
      <c r="D175" s="134"/>
    </row>
    <row r="176" spans="2:4" s="128" customFormat="1" ht="15">
      <c r="B176" s="133"/>
      <c r="C176" s="133"/>
      <c r="D176" s="134"/>
    </row>
    <row r="177" spans="2:4" s="128" customFormat="1" ht="15">
      <c r="B177" s="133"/>
      <c r="C177" s="133"/>
      <c r="D177" s="134"/>
    </row>
    <row r="178" spans="2:4" s="128" customFormat="1" ht="15">
      <c r="B178" s="133"/>
      <c r="C178" s="133"/>
      <c r="D178" s="134"/>
    </row>
    <row r="179" spans="2:4" s="128" customFormat="1" ht="15">
      <c r="B179" s="133"/>
      <c r="C179" s="133"/>
      <c r="D179" s="134"/>
    </row>
    <row r="180" spans="2:4" s="128" customFormat="1" ht="15">
      <c r="B180" s="133"/>
      <c r="C180" s="133"/>
      <c r="D180" s="134"/>
    </row>
    <row r="181" spans="2:4" s="128" customFormat="1" ht="15">
      <c r="B181" s="133"/>
      <c r="C181" s="133"/>
      <c r="D181" s="134"/>
    </row>
    <row r="182" spans="2:4" s="128" customFormat="1" ht="15">
      <c r="B182" s="133"/>
      <c r="C182" s="133"/>
      <c r="D182" s="134"/>
    </row>
    <row r="183" spans="2:4" s="128" customFormat="1" ht="15">
      <c r="B183" s="133"/>
      <c r="C183" s="133"/>
      <c r="D183" s="134"/>
    </row>
    <row r="184" spans="2:4" s="128" customFormat="1" ht="15">
      <c r="B184" s="133"/>
      <c r="C184" s="133"/>
      <c r="D184" s="134"/>
    </row>
    <row r="185" spans="2:4" s="128" customFormat="1" ht="15">
      <c r="B185" s="133"/>
      <c r="C185" s="133"/>
      <c r="D185" s="134"/>
    </row>
    <row r="186" spans="2:4" s="128" customFormat="1" ht="15">
      <c r="B186" s="133"/>
      <c r="C186" s="133"/>
      <c r="D186" s="134"/>
    </row>
    <row r="187" spans="2:4" s="128" customFormat="1" ht="15">
      <c r="B187" s="133"/>
      <c r="C187" s="133"/>
      <c r="D187" s="134"/>
    </row>
    <row r="188" spans="2:4" s="128" customFormat="1" ht="15">
      <c r="B188" s="133"/>
      <c r="C188" s="133"/>
      <c r="D188" s="134"/>
    </row>
    <row r="189" spans="2:4" s="128" customFormat="1" ht="15">
      <c r="B189" s="133"/>
      <c r="C189" s="133"/>
      <c r="D189" s="134"/>
    </row>
    <row r="190" spans="2:4" s="128" customFormat="1" ht="15">
      <c r="B190" s="133"/>
      <c r="C190" s="133"/>
      <c r="D190" s="134"/>
    </row>
    <row r="191" spans="2:4" s="128" customFormat="1" ht="15">
      <c r="B191" s="133"/>
      <c r="C191" s="133"/>
      <c r="D191" s="134"/>
    </row>
    <row r="192" spans="2:4" s="128" customFormat="1" ht="15">
      <c r="B192" s="133"/>
      <c r="C192" s="133"/>
      <c r="D192" s="134"/>
    </row>
    <row r="193" spans="2:4" s="128" customFormat="1" ht="15">
      <c r="B193" s="133"/>
      <c r="C193" s="133"/>
      <c r="D193" s="134"/>
    </row>
    <row r="194" spans="2:4" s="128" customFormat="1" ht="15">
      <c r="B194" s="133"/>
      <c r="C194" s="133"/>
      <c r="D194" s="134"/>
    </row>
    <row r="195" spans="2:4" s="128" customFormat="1" ht="15">
      <c r="B195" s="133"/>
      <c r="C195" s="133"/>
      <c r="D195" s="134"/>
    </row>
    <row r="196" spans="2:4" s="128" customFormat="1" ht="15">
      <c r="B196" s="133"/>
      <c r="C196" s="133"/>
      <c r="D196" s="134"/>
    </row>
    <row r="197" spans="2:4" s="128" customFormat="1" ht="15">
      <c r="B197" s="133"/>
      <c r="C197" s="133"/>
      <c r="D197" s="134"/>
    </row>
    <row r="198" spans="2:4" s="128" customFormat="1" ht="15">
      <c r="B198" s="133"/>
      <c r="C198" s="133"/>
      <c r="D198" s="134"/>
    </row>
    <row r="199" spans="2:4" s="128" customFormat="1" ht="15">
      <c r="B199" s="133"/>
      <c r="C199" s="133"/>
      <c r="D199" s="134"/>
    </row>
    <row r="200" spans="2:4" s="128" customFormat="1" ht="15">
      <c r="B200" s="133"/>
      <c r="C200" s="133"/>
      <c r="D200" s="134"/>
    </row>
    <row r="201" spans="2:4" s="128" customFormat="1" ht="15">
      <c r="B201" s="133"/>
      <c r="C201" s="133"/>
      <c r="D201" s="134"/>
    </row>
    <row r="202" spans="2:4" s="128" customFormat="1" ht="15">
      <c r="B202" s="133"/>
      <c r="C202" s="133"/>
      <c r="D202" s="134"/>
    </row>
    <row r="203" spans="2:4" s="128" customFormat="1" ht="15">
      <c r="B203" s="133"/>
      <c r="C203" s="133"/>
      <c r="D203" s="134"/>
    </row>
    <row r="204" spans="2:4" s="128" customFormat="1" ht="15">
      <c r="B204" s="133"/>
      <c r="C204" s="133"/>
      <c r="D204" s="134"/>
    </row>
    <row r="205" spans="2:4" s="128" customFormat="1" ht="15">
      <c r="B205" s="133"/>
      <c r="C205" s="133"/>
      <c r="D205" s="134"/>
    </row>
    <row r="206" spans="2:4" s="128" customFormat="1" ht="15">
      <c r="B206" s="133"/>
      <c r="C206" s="133"/>
      <c r="D206" s="134"/>
    </row>
    <row r="207" spans="2:4" s="128" customFormat="1" ht="15">
      <c r="B207" s="133"/>
      <c r="C207" s="133"/>
      <c r="D207" s="134"/>
    </row>
    <row r="208" spans="2:4" s="128" customFormat="1" ht="15">
      <c r="B208" s="133"/>
      <c r="C208" s="133"/>
      <c r="D208" s="134"/>
    </row>
    <row r="209" spans="2:4" s="128" customFormat="1" ht="15">
      <c r="B209" s="133"/>
      <c r="C209" s="133"/>
      <c r="D209" s="134"/>
    </row>
    <row r="210" spans="2:4" s="128" customFormat="1" ht="15">
      <c r="B210" s="133"/>
      <c r="C210" s="133"/>
      <c r="D210" s="134"/>
    </row>
    <row r="211" spans="2:4" s="128" customFormat="1" ht="15">
      <c r="B211" s="133"/>
      <c r="C211" s="133"/>
      <c r="D211" s="134"/>
    </row>
    <row r="212" spans="2:4" s="128" customFormat="1" ht="15">
      <c r="B212" s="133"/>
      <c r="C212" s="133"/>
      <c r="D212" s="134"/>
    </row>
    <row r="213" spans="2:4" s="128" customFormat="1" ht="15">
      <c r="B213" s="133"/>
      <c r="C213" s="133"/>
      <c r="D213" s="134"/>
    </row>
    <row r="214" spans="2:4" s="128" customFormat="1" ht="15">
      <c r="B214" s="133"/>
      <c r="C214" s="133"/>
      <c r="D214" s="134"/>
    </row>
    <row r="215" spans="2:4" s="128" customFormat="1" ht="15">
      <c r="B215" s="133"/>
      <c r="C215" s="133"/>
      <c r="D215" s="134"/>
    </row>
    <row r="216" spans="2:4" s="128" customFormat="1" ht="15">
      <c r="B216" s="133"/>
      <c r="C216" s="133"/>
      <c r="D216" s="134"/>
    </row>
    <row r="217" spans="2:4" s="128" customFormat="1" ht="15">
      <c r="B217" s="133"/>
      <c r="C217" s="133"/>
      <c r="D217" s="134"/>
    </row>
    <row r="218" spans="2:4" s="128" customFormat="1" ht="15">
      <c r="B218" s="133"/>
      <c r="C218" s="133"/>
      <c r="D218" s="134"/>
    </row>
    <row r="219" spans="2:4" s="128" customFormat="1" ht="15">
      <c r="B219" s="133"/>
      <c r="C219" s="133"/>
      <c r="D219" s="134"/>
    </row>
    <row r="220" spans="2:4" s="128" customFormat="1" ht="15">
      <c r="B220" s="133"/>
      <c r="C220" s="133"/>
      <c r="D220" s="134"/>
    </row>
    <row r="221" spans="2:4" s="128" customFormat="1" ht="15">
      <c r="B221" s="133"/>
      <c r="C221" s="133"/>
      <c r="D221" s="134"/>
    </row>
    <row r="222" spans="2:4" s="128" customFormat="1" ht="15">
      <c r="B222" s="133"/>
      <c r="C222" s="133"/>
      <c r="D222" s="134"/>
    </row>
    <row r="223" spans="2:4" s="128" customFormat="1" ht="15">
      <c r="B223" s="133"/>
      <c r="C223" s="133"/>
      <c r="D223" s="134"/>
    </row>
    <row r="224" spans="2:4" s="128" customFormat="1" ht="15">
      <c r="B224" s="133"/>
      <c r="C224" s="133"/>
      <c r="D224" s="134"/>
    </row>
    <row r="225" spans="2:4" s="128" customFormat="1" ht="15">
      <c r="B225" s="133"/>
      <c r="C225" s="133"/>
      <c r="D225" s="134"/>
    </row>
    <row r="226" spans="2:4" s="128" customFormat="1" ht="15">
      <c r="B226" s="133"/>
      <c r="C226" s="133"/>
      <c r="D226" s="134"/>
    </row>
    <row r="227" spans="2:4" s="128" customFormat="1" ht="15">
      <c r="B227" s="133"/>
      <c r="C227" s="133"/>
      <c r="D227" s="134"/>
    </row>
    <row r="228" spans="2:4" s="128" customFormat="1" ht="15">
      <c r="B228" s="133"/>
      <c r="C228" s="133"/>
      <c r="D228" s="134"/>
    </row>
    <row r="229" spans="2:4" s="128" customFormat="1" ht="15">
      <c r="B229" s="133"/>
      <c r="C229" s="133"/>
      <c r="D229" s="134"/>
    </row>
    <row r="230" spans="2:4" s="128" customFormat="1" ht="15">
      <c r="B230" s="133"/>
      <c r="C230" s="133"/>
      <c r="D230" s="134"/>
    </row>
    <row r="231" spans="2:4" s="128" customFormat="1" ht="15">
      <c r="B231" s="133"/>
      <c r="C231" s="133"/>
      <c r="D231" s="134"/>
    </row>
    <row r="232" spans="2:4" s="128" customFormat="1" ht="15">
      <c r="B232" s="133"/>
      <c r="C232" s="133"/>
      <c r="D232" s="134"/>
    </row>
    <row r="233" spans="2:4" s="128" customFormat="1" ht="15">
      <c r="B233" s="133"/>
      <c r="C233" s="133"/>
      <c r="D233" s="134"/>
    </row>
    <row r="234" spans="2:4" s="128" customFormat="1" ht="15">
      <c r="B234" s="133"/>
      <c r="C234" s="133"/>
      <c r="D234" s="134"/>
    </row>
    <row r="235" spans="2:4" s="128" customFormat="1" ht="15">
      <c r="B235" s="133"/>
      <c r="C235" s="133"/>
      <c r="D235" s="134"/>
    </row>
    <row r="236" spans="2:4" s="128" customFormat="1" ht="15">
      <c r="B236" s="133"/>
      <c r="C236" s="133"/>
      <c r="D236" s="134"/>
    </row>
    <row r="237" spans="2:4" s="128" customFormat="1" ht="15">
      <c r="B237" s="133"/>
      <c r="C237" s="133"/>
      <c r="D237" s="134"/>
    </row>
    <row r="238" spans="2:4" s="128" customFormat="1" ht="15">
      <c r="B238" s="133"/>
      <c r="C238" s="133"/>
      <c r="D238" s="134"/>
    </row>
    <row r="239" spans="2:4" s="128" customFormat="1" ht="15">
      <c r="B239" s="133"/>
      <c r="C239" s="133"/>
      <c r="D239" s="134"/>
    </row>
    <row r="240" spans="2:4" s="128" customFormat="1" ht="15">
      <c r="B240" s="133"/>
      <c r="C240" s="133"/>
      <c r="D240" s="134"/>
    </row>
    <row r="241" spans="2:4" s="128" customFormat="1" ht="15">
      <c r="B241" s="133"/>
      <c r="C241" s="133"/>
      <c r="D241" s="134"/>
    </row>
    <row r="242" spans="2:4" s="128" customFormat="1" ht="15">
      <c r="B242" s="133"/>
      <c r="C242" s="133"/>
      <c r="D242" s="134"/>
    </row>
    <row r="243" spans="2:4" s="128" customFormat="1" ht="15">
      <c r="B243" s="133"/>
      <c r="C243" s="133"/>
      <c r="D243" s="134"/>
    </row>
    <row r="244" spans="2:4" s="128" customFormat="1" ht="15">
      <c r="B244" s="133"/>
      <c r="C244" s="133"/>
      <c r="D244" s="134"/>
    </row>
    <row r="245" spans="2:4" s="128" customFormat="1" ht="15">
      <c r="B245" s="133"/>
      <c r="C245" s="133"/>
      <c r="D245" s="134"/>
    </row>
    <row r="246" spans="2:4" s="128" customFormat="1" ht="15">
      <c r="B246" s="133"/>
      <c r="C246" s="133"/>
      <c r="D246" s="134"/>
    </row>
    <row r="247" spans="2:4" s="128" customFormat="1" ht="15">
      <c r="B247" s="133"/>
      <c r="C247" s="133"/>
      <c r="D247" s="134"/>
    </row>
    <row r="248" spans="2:4" s="128" customFormat="1" ht="15">
      <c r="B248" s="133"/>
      <c r="C248" s="133"/>
      <c r="D248" s="134"/>
    </row>
    <row r="249" spans="2:4" s="128" customFormat="1" ht="15">
      <c r="B249" s="133"/>
      <c r="C249" s="133"/>
      <c r="D249" s="134"/>
    </row>
    <row r="250" spans="2:4" s="128" customFormat="1" ht="15">
      <c r="B250" s="133"/>
      <c r="C250" s="133"/>
      <c r="D250" s="134"/>
    </row>
    <row r="251" spans="2:4" s="128" customFormat="1" ht="15">
      <c r="B251" s="133"/>
      <c r="C251" s="133"/>
      <c r="D251" s="134"/>
    </row>
    <row r="252" spans="2:4" s="128" customFormat="1" ht="15">
      <c r="B252" s="133"/>
      <c r="C252" s="133"/>
      <c r="D252" s="134"/>
    </row>
    <row r="253" spans="2:4" s="128" customFormat="1" ht="15">
      <c r="B253" s="133"/>
      <c r="C253" s="133"/>
      <c r="D253" s="134"/>
    </row>
    <row r="254" spans="2:4" s="128" customFormat="1" ht="15">
      <c r="B254" s="133"/>
      <c r="C254" s="133"/>
      <c r="D254" s="134"/>
    </row>
    <row r="255" spans="2:4" s="128" customFormat="1" ht="15">
      <c r="B255" s="133"/>
      <c r="C255" s="133"/>
      <c r="D255" s="134"/>
    </row>
    <row r="256" spans="2:4" s="128" customFormat="1" ht="15">
      <c r="B256" s="133"/>
      <c r="C256" s="133"/>
      <c r="D256" s="134"/>
    </row>
    <row r="257" spans="2:4" s="128" customFormat="1" ht="15">
      <c r="B257" s="133"/>
      <c r="C257" s="133"/>
      <c r="D257" s="134"/>
    </row>
    <row r="258" spans="2:4" s="128" customFormat="1" ht="15">
      <c r="B258" s="133"/>
      <c r="C258" s="133"/>
      <c r="D258" s="134"/>
    </row>
    <row r="259" spans="2:4" s="128" customFormat="1" ht="15">
      <c r="B259" s="133"/>
      <c r="C259" s="133"/>
      <c r="D259" s="134"/>
    </row>
    <row r="260" spans="2:4" s="128" customFormat="1" ht="15">
      <c r="B260" s="133"/>
      <c r="C260" s="133"/>
      <c r="D260" s="134"/>
    </row>
    <row r="261" spans="2:4" s="128" customFormat="1" ht="15">
      <c r="B261" s="133"/>
      <c r="C261" s="133"/>
      <c r="D261" s="134"/>
    </row>
    <row r="262" spans="2:4" s="128" customFormat="1" ht="15">
      <c r="B262" s="133"/>
      <c r="C262" s="133"/>
      <c r="D262" s="134"/>
    </row>
    <row r="263" spans="2:4" s="128" customFormat="1" ht="15">
      <c r="B263" s="133"/>
      <c r="C263" s="133"/>
      <c r="D263" s="134"/>
    </row>
    <row r="264" spans="2:4" s="128" customFormat="1" ht="15">
      <c r="B264" s="133"/>
      <c r="C264" s="133"/>
      <c r="D264" s="134"/>
    </row>
    <row r="265" spans="2:4" s="128" customFormat="1" ht="15">
      <c r="B265" s="133"/>
      <c r="C265" s="133"/>
      <c r="D265" s="134"/>
    </row>
    <row r="266" spans="2:4" s="128" customFormat="1" ht="15">
      <c r="B266" s="133"/>
      <c r="C266" s="133"/>
      <c r="D266" s="134"/>
    </row>
    <row r="267" spans="2:4" s="128" customFormat="1" ht="15">
      <c r="B267" s="133"/>
      <c r="C267" s="133"/>
      <c r="D267" s="134"/>
    </row>
    <row r="268" spans="2:4" s="128" customFormat="1" ht="15">
      <c r="B268" s="133"/>
      <c r="C268" s="133"/>
      <c r="D268" s="134"/>
    </row>
    <row r="269" spans="2:4" s="128" customFormat="1" ht="15">
      <c r="B269" s="133"/>
      <c r="C269" s="133"/>
      <c r="D269" s="134"/>
    </row>
    <row r="270" spans="2:4" s="128" customFormat="1" ht="15">
      <c r="B270" s="133"/>
      <c r="C270" s="133"/>
      <c r="D270" s="134"/>
    </row>
    <row r="271" spans="2:4" s="128" customFormat="1" ht="15">
      <c r="B271" s="133"/>
      <c r="C271" s="133"/>
      <c r="D271" s="134"/>
    </row>
    <row r="272" spans="2:4" s="128" customFormat="1" ht="15">
      <c r="B272" s="133"/>
      <c r="C272" s="133"/>
      <c r="D272" s="134"/>
    </row>
    <row r="273" spans="2:4" s="128" customFormat="1" ht="15">
      <c r="B273" s="133"/>
      <c r="C273" s="133"/>
      <c r="D273" s="134"/>
    </row>
    <row r="274" spans="2:4" s="128" customFormat="1" ht="15">
      <c r="B274" s="133"/>
      <c r="C274" s="133"/>
      <c r="D274" s="134"/>
    </row>
    <row r="275" spans="2:4" s="128" customFormat="1" ht="15">
      <c r="B275" s="133"/>
      <c r="C275" s="133"/>
      <c r="D275" s="134"/>
    </row>
    <row r="276" spans="2:4" s="128" customFormat="1" ht="15">
      <c r="B276" s="133"/>
      <c r="C276" s="133"/>
      <c r="D276" s="134"/>
    </row>
    <row r="277" spans="2:4" s="128" customFormat="1" ht="15">
      <c r="B277" s="133"/>
      <c r="C277" s="133"/>
      <c r="D277" s="134"/>
    </row>
    <row r="278" spans="2:4" s="128" customFormat="1" ht="15">
      <c r="B278" s="133"/>
      <c r="C278" s="133"/>
      <c r="D278" s="134"/>
    </row>
    <row r="279" spans="2:4" s="128" customFormat="1" ht="15">
      <c r="B279" s="133"/>
      <c r="C279" s="133"/>
      <c r="D279" s="134"/>
    </row>
    <row r="280" spans="2:4" s="128" customFormat="1" ht="15">
      <c r="B280" s="133"/>
      <c r="C280" s="133"/>
      <c r="D280" s="134"/>
    </row>
    <row r="281" spans="2:4" s="128" customFormat="1" ht="15">
      <c r="B281" s="133"/>
      <c r="C281" s="133"/>
      <c r="D281" s="134"/>
    </row>
    <row r="282" spans="2:4" s="128" customFormat="1" ht="15">
      <c r="B282" s="133"/>
      <c r="C282" s="133"/>
      <c r="D282" s="134"/>
    </row>
    <row r="283" spans="2:4" s="128" customFormat="1" ht="15">
      <c r="B283" s="133"/>
      <c r="C283" s="133"/>
      <c r="D283" s="134"/>
    </row>
    <row r="284" spans="2:4" s="128" customFormat="1" ht="15">
      <c r="B284" s="133"/>
      <c r="C284" s="133"/>
      <c r="D284" s="134"/>
    </row>
    <row r="285" spans="2:4" s="128" customFormat="1" ht="15">
      <c r="B285" s="133"/>
      <c r="C285" s="133"/>
      <c r="D285" s="134"/>
    </row>
    <row r="286" spans="2:4" s="128" customFormat="1" ht="15">
      <c r="B286" s="133"/>
      <c r="C286" s="133"/>
      <c r="D286" s="134"/>
    </row>
    <row r="287" spans="2:4" s="128" customFormat="1" ht="15">
      <c r="B287" s="133"/>
      <c r="C287" s="133"/>
      <c r="D287" s="134"/>
    </row>
    <row r="288" spans="2:4" s="128" customFormat="1" ht="15">
      <c r="B288" s="133"/>
      <c r="C288" s="133"/>
      <c r="D288" s="134"/>
    </row>
    <row r="289" spans="2:4" s="128" customFormat="1" ht="15">
      <c r="B289" s="133"/>
      <c r="C289" s="133"/>
      <c r="D289" s="134"/>
    </row>
    <row r="290" spans="2:4" s="128" customFormat="1" ht="15">
      <c r="B290" s="133"/>
      <c r="C290" s="133"/>
      <c r="D290" s="134"/>
    </row>
    <row r="291" spans="2:4" s="128" customFormat="1" ht="15">
      <c r="B291" s="133"/>
      <c r="C291" s="133"/>
      <c r="D291" s="134"/>
    </row>
    <row r="292" spans="2:4" s="128" customFormat="1" ht="15">
      <c r="B292" s="133"/>
      <c r="C292" s="133"/>
      <c r="D292" s="134"/>
    </row>
    <row r="293" spans="2:4" s="128" customFormat="1" ht="15">
      <c r="B293" s="133"/>
      <c r="C293" s="133"/>
      <c r="D293" s="134"/>
    </row>
    <row r="294" spans="2:4" s="128" customFormat="1" ht="15">
      <c r="B294" s="133"/>
      <c r="C294" s="133"/>
      <c r="D294" s="134"/>
    </row>
    <row r="295" spans="2:4" s="128" customFormat="1" ht="15">
      <c r="B295" s="133"/>
      <c r="C295" s="133"/>
      <c r="D295" s="134"/>
    </row>
    <row r="296" spans="2:4" s="128" customFormat="1" ht="15">
      <c r="B296" s="133"/>
      <c r="C296" s="133"/>
      <c r="D296" s="134"/>
    </row>
    <row r="297" spans="2:4" s="128" customFormat="1" ht="15">
      <c r="B297" s="133"/>
      <c r="C297" s="133"/>
      <c r="D297" s="134"/>
    </row>
    <row r="298" spans="2:4" s="128" customFormat="1" ht="15">
      <c r="B298" s="133"/>
      <c r="C298" s="133"/>
      <c r="D298" s="134"/>
    </row>
    <row r="299" spans="2:4" s="128" customFormat="1" ht="15">
      <c r="B299" s="133"/>
      <c r="C299" s="133"/>
      <c r="D299" s="134"/>
    </row>
    <row r="300" spans="2:4" s="128" customFormat="1" ht="15">
      <c r="B300" s="133"/>
      <c r="C300" s="133"/>
      <c r="D300" s="134"/>
    </row>
    <row r="301" spans="2:4" s="128" customFormat="1" ht="15">
      <c r="B301" s="133"/>
      <c r="C301" s="133"/>
      <c r="D301" s="134"/>
    </row>
    <row r="302" spans="2:4" s="128" customFormat="1" ht="15">
      <c r="B302" s="133"/>
      <c r="C302" s="133"/>
      <c r="D302" s="134"/>
    </row>
    <row r="303" spans="2:4" s="128" customFormat="1" ht="15">
      <c r="B303" s="133"/>
      <c r="C303" s="133"/>
      <c r="D303" s="134"/>
    </row>
    <row r="304" spans="2:4" s="128" customFormat="1" ht="15">
      <c r="B304" s="133"/>
      <c r="C304" s="133"/>
      <c r="D304" s="134"/>
    </row>
    <row r="305" spans="2:4" s="128" customFormat="1" ht="15">
      <c r="B305" s="133"/>
      <c r="C305" s="133"/>
      <c r="D305" s="134"/>
    </row>
    <row r="306" spans="2:4" s="128" customFormat="1" ht="15">
      <c r="B306" s="133"/>
      <c r="C306" s="133"/>
      <c r="D306" s="134"/>
    </row>
    <row r="307" spans="2:4" s="128" customFormat="1" ht="15">
      <c r="B307" s="133"/>
      <c r="C307" s="133"/>
      <c r="D307" s="134"/>
    </row>
    <row r="308" spans="2:4" s="128" customFormat="1" ht="15">
      <c r="B308" s="133"/>
      <c r="C308" s="133"/>
      <c r="D308" s="134"/>
    </row>
    <row r="309" spans="2:4" s="128" customFormat="1" ht="15">
      <c r="B309" s="133"/>
      <c r="C309" s="133"/>
      <c r="D309" s="134"/>
    </row>
    <row r="310" spans="2:4" s="128" customFormat="1" ht="15">
      <c r="B310" s="133"/>
      <c r="C310" s="133"/>
      <c r="D310" s="134"/>
    </row>
    <row r="311" spans="2:4" s="128" customFormat="1" ht="15">
      <c r="B311" s="133"/>
      <c r="C311" s="133"/>
      <c r="D311" s="134"/>
    </row>
    <row r="312" spans="2:4" s="128" customFormat="1" ht="15">
      <c r="B312" s="133"/>
      <c r="C312" s="133"/>
      <c r="D312" s="134"/>
    </row>
    <row r="313" spans="2:4" s="128" customFormat="1" ht="15">
      <c r="B313" s="133"/>
      <c r="C313" s="133"/>
      <c r="D313" s="134"/>
    </row>
    <row r="314" spans="2:4" s="128" customFormat="1" ht="15">
      <c r="B314" s="133"/>
      <c r="C314" s="133"/>
      <c r="D314" s="134"/>
    </row>
    <row r="315" spans="2:4" s="128" customFormat="1" ht="15">
      <c r="B315" s="133"/>
      <c r="C315" s="133"/>
      <c r="D315" s="134"/>
    </row>
    <row r="316" spans="2:4" s="128" customFormat="1" ht="15">
      <c r="B316" s="133"/>
      <c r="C316" s="133"/>
      <c r="D316" s="134"/>
    </row>
    <row r="317" spans="2:4" s="128" customFormat="1" ht="15">
      <c r="B317" s="133"/>
      <c r="C317" s="133"/>
      <c r="D317" s="134"/>
    </row>
    <row r="318" spans="2:4" s="128" customFormat="1" ht="15">
      <c r="B318" s="133"/>
      <c r="C318" s="133"/>
      <c r="D318" s="134"/>
    </row>
    <row r="319" spans="2:4" s="128" customFormat="1" ht="15">
      <c r="B319" s="133"/>
      <c r="C319" s="133"/>
      <c r="D319" s="134"/>
    </row>
    <row r="320" spans="2:4" s="128" customFormat="1" ht="15">
      <c r="B320" s="133"/>
      <c r="C320" s="133"/>
      <c r="D320" s="134"/>
    </row>
    <row r="321" spans="2:4" s="128" customFormat="1" ht="15">
      <c r="B321" s="133"/>
      <c r="C321" s="133"/>
      <c r="D321" s="134"/>
    </row>
    <row r="322" spans="2:4" s="128" customFormat="1" ht="15">
      <c r="B322" s="133"/>
      <c r="C322" s="133"/>
      <c r="D322" s="134"/>
    </row>
    <row r="323" spans="2:4" s="128" customFormat="1" ht="15">
      <c r="B323" s="133"/>
      <c r="C323" s="133"/>
      <c r="D323" s="134"/>
    </row>
    <row r="324" spans="2:4" s="128" customFormat="1" ht="15">
      <c r="B324" s="133"/>
      <c r="C324" s="133"/>
      <c r="D324" s="134"/>
    </row>
    <row r="325" spans="2:4" s="128" customFormat="1" ht="15">
      <c r="B325" s="133"/>
      <c r="C325" s="133"/>
      <c r="D325" s="134"/>
    </row>
    <row r="326" spans="2:4" s="128" customFormat="1" ht="15">
      <c r="B326" s="133"/>
      <c r="C326" s="133"/>
      <c r="D326" s="134"/>
    </row>
    <row r="327" spans="2:4" s="128" customFormat="1" ht="15">
      <c r="B327" s="133"/>
      <c r="C327" s="133"/>
      <c r="D327" s="134"/>
    </row>
    <row r="328" spans="2:4" s="128" customFormat="1" ht="15">
      <c r="B328" s="133"/>
      <c r="C328" s="133"/>
      <c r="D328" s="134"/>
    </row>
    <row r="329" spans="2:4" s="128" customFormat="1" ht="15">
      <c r="B329" s="133"/>
      <c r="C329" s="133"/>
      <c r="D329" s="134"/>
    </row>
    <row r="330" spans="2:4" s="128" customFormat="1" ht="15">
      <c r="B330" s="133"/>
      <c r="C330" s="133"/>
      <c r="D330" s="134"/>
    </row>
    <row r="331" spans="2:4" s="128" customFormat="1" ht="15">
      <c r="B331" s="133"/>
      <c r="C331" s="133"/>
      <c r="D331" s="134"/>
    </row>
    <row r="332" spans="2:4" s="128" customFormat="1" ht="15">
      <c r="B332" s="133"/>
      <c r="C332" s="133"/>
      <c r="D332" s="134"/>
    </row>
    <row r="333" spans="2:4" s="128" customFormat="1" ht="15">
      <c r="B333" s="133"/>
      <c r="C333" s="133"/>
      <c r="D333" s="134"/>
    </row>
    <row r="334" spans="2:4" s="128" customFormat="1" ht="15">
      <c r="B334" s="133"/>
      <c r="C334" s="133"/>
      <c r="D334" s="134"/>
    </row>
    <row r="335" spans="2:4" s="128" customFormat="1" ht="15">
      <c r="B335" s="133"/>
      <c r="C335" s="133"/>
      <c r="D335" s="134"/>
    </row>
    <row r="336" spans="2:4" s="128" customFormat="1" ht="15">
      <c r="B336" s="133"/>
      <c r="C336" s="133"/>
      <c r="D336" s="134"/>
    </row>
    <row r="337" spans="2:4" s="128" customFormat="1" ht="15">
      <c r="B337" s="133"/>
      <c r="C337" s="133"/>
      <c r="D337" s="134"/>
    </row>
    <row r="338" spans="2:4" s="128" customFormat="1" ht="15">
      <c r="B338" s="133"/>
      <c r="C338" s="133"/>
      <c r="D338" s="134"/>
    </row>
    <row r="339" spans="2:4" s="128" customFormat="1" ht="15">
      <c r="B339" s="133"/>
      <c r="C339" s="133"/>
      <c r="D339" s="134"/>
    </row>
    <row r="340" spans="2:4" s="128" customFormat="1" ht="15">
      <c r="B340" s="133"/>
      <c r="C340" s="133"/>
      <c r="D340" s="134"/>
    </row>
    <row r="341" spans="2:4" s="128" customFormat="1" ht="15">
      <c r="B341" s="133"/>
      <c r="C341" s="133"/>
      <c r="D341" s="134"/>
    </row>
    <row r="342" spans="2:4" s="128" customFormat="1" ht="15">
      <c r="B342" s="133"/>
      <c r="C342" s="133"/>
      <c r="D342" s="134"/>
    </row>
    <row r="343" spans="2:4" s="128" customFormat="1" ht="15">
      <c r="B343" s="133"/>
      <c r="C343" s="133"/>
      <c r="D343" s="134"/>
    </row>
    <row r="344" spans="2:4" s="128" customFormat="1" ht="15">
      <c r="B344" s="133"/>
      <c r="C344" s="133"/>
      <c r="D344" s="134"/>
    </row>
    <row r="345" spans="2:4" s="128" customFormat="1" ht="15">
      <c r="B345" s="133"/>
      <c r="C345" s="133"/>
      <c r="D345" s="134"/>
    </row>
    <row r="346" spans="2:4" s="128" customFormat="1" ht="15">
      <c r="B346" s="133"/>
      <c r="C346" s="133"/>
      <c r="D346" s="134"/>
    </row>
    <row r="347" spans="2:4" s="128" customFormat="1" ht="15">
      <c r="B347" s="133"/>
      <c r="C347" s="133"/>
      <c r="D347" s="134"/>
    </row>
    <row r="348" spans="2:4" s="128" customFormat="1" ht="15">
      <c r="B348" s="133"/>
      <c r="C348" s="133"/>
      <c r="D348" s="134"/>
    </row>
    <row r="349" spans="2:4" s="128" customFormat="1" ht="15">
      <c r="B349" s="133"/>
      <c r="C349" s="133"/>
      <c r="D349" s="134"/>
    </row>
    <row r="350" spans="2:4" s="128" customFormat="1" ht="15">
      <c r="B350" s="133"/>
      <c r="C350" s="133"/>
      <c r="D350" s="134"/>
    </row>
    <row r="351" spans="2:4" s="128" customFormat="1" ht="15">
      <c r="B351" s="133"/>
      <c r="C351" s="133"/>
      <c r="D351" s="134"/>
    </row>
    <row r="352" spans="2:4" s="128" customFormat="1" ht="15">
      <c r="B352" s="133"/>
      <c r="C352" s="133"/>
      <c r="D352" s="134"/>
    </row>
    <row r="353" spans="2:4" s="128" customFormat="1" ht="15">
      <c r="B353" s="133"/>
      <c r="C353" s="133"/>
      <c r="D353" s="134"/>
    </row>
    <row r="354" spans="2:4" s="128" customFormat="1" ht="15">
      <c r="B354" s="133"/>
      <c r="C354" s="133"/>
      <c r="D354" s="134"/>
    </row>
    <row r="355" spans="2:4" s="128" customFormat="1" ht="15">
      <c r="B355" s="133"/>
      <c r="C355" s="133"/>
      <c r="D355" s="134"/>
    </row>
    <row r="356" spans="2:4" s="128" customFormat="1" ht="15">
      <c r="B356" s="133"/>
      <c r="C356" s="133"/>
      <c r="D356" s="134"/>
    </row>
    <row r="357" spans="2:4" s="128" customFormat="1" ht="15">
      <c r="B357" s="133"/>
      <c r="C357" s="133"/>
      <c r="D357" s="134"/>
    </row>
    <row r="358" spans="2:4" s="128" customFormat="1" ht="15">
      <c r="B358" s="133"/>
      <c r="C358" s="133"/>
      <c r="D358" s="134"/>
    </row>
    <row r="359" spans="2:4" s="128" customFormat="1" ht="15">
      <c r="B359" s="133"/>
      <c r="C359" s="133"/>
      <c r="D359" s="134"/>
    </row>
    <row r="360" spans="2:4" s="128" customFormat="1" ht="15">
      <c r="B360" s="133"/>
      <c r="C360" s="133"/>
      <c r="D360" s="134"/>
    </row>
    <row r="361" spans="2:4" s="128" customFormat="1" ht="15">
      <c r="B361" s="133"/>
      <c r="C361" s="133"/>
      <c r="D361" s="134"/>
    </row>
    <row r="362" spans="2:4" s="128" customFormat="1" ht="15">
      <c r="B362" s="133"/>
      <c r="C362" s="133"/>
      <c r="D362" s="134"/>
    </row>
    <row r="363" spans="2:4" s="128" customFormat="1" ht="15">
      <c r="B363" s="133"/>
      <c r="C363" s="133"/>
      <c r="D363" s="134"/>
    </row>
    <row r="364" spans="2:4" s="128" customFormat="1" ht="15">
      <c r="B364" s="133"/>
      <c r="C364" s="133"/>
      <c r="D364" s="134"/>
    </row>
    <row r="365" spans="2:4" s="128" customFormat="1" ht="15">
      <c r="B365" s="133"/>
      <c r="C365" s="133"/>
      <c r="D365" s="134"/>
    </row>
    <row r="366" spans="2:4" s="128" customFormat="1" ht="15">
      <c r="B366" s="133"/>
      <c r="C366" s="133"/>
      <c r="D366" s="134"/>
    </row>
    <row r="367" spans="2:4" s="128" customFormat="1" ht="15">
      <c r="B367" s="133"/>
      <c r="C367" s="133"/>
      <c r="D367" s="134"/>
    </row>
    <row r="368" spans="2:4" s="128" customFormat="1" ht="15">
      <c r="B368" s="133"/>
      <c r="C368" s="133"/>
      <c r="D368" s="134"/>
    </row>
    <row r="369" spans="2:4" s="128" customFormat="1" ht="15">
      <c r="B369" s="133"/>
      <c r="C369" s="133"/>
      <c r="D369" s="134"/>
    </row>
    <row r="370" spans="2:4" s="128" customFormat="1" ht="15">
      <c r="B370" s="133"/>
      <c r="C370" s="133"/>
      <c r="D370" s="134"/>
    </row>
    <row r="371" spans="2:4" s="128" customFormat="1" ht="15">
      <c r="B371" s="133"/>
      <c r="C371" s="133"/>
      <c r="D371" s="134"/>
    </row>
    <row r="372" spans="2:4" s="128" customFormat="1" ht="15">
      <c r="B372" s="133"/>
      <c r="C372" s="133"/>
      <c r="D372" s="134"/>
    </row>
    <row r="373" spans="2:4" s="128" customFormat="1" ht="15">
      <c r="B373" s="133"/>
      <c r="C373" s="133"/>
      <c r="D373" s="134"/>
    </row>
    <row r="374" spans="2:4" s="128" customFormat="1" ht="15">
      <c r="B374" s="133"/>
      <c r="C374" s="133"/>
      <c r="D374" s="134"/>
    </row>
    <row r="375" spans="2:4" s="128" customFormat="1" ht="15">
      <c r="B375" s="133"/>
      <c r="C375" s="133"/>
      <c r="D375" s="134"/>
    </row>
    <row r="376" spans="2:4" s="128" customFormat="1" ht="15">
      <c r="B376" s="133"/>
      <c r="C376" s="133"/>
      <c r="D376" s="134"/>
    </row>
    <row r="377" spans="2:4" s="128" customFormat="1" ht="15">
      <c r="B377" s="133"/>
      <c r="C377" s="133"/>
      <c r="D377" s="134"/>
    </row>
    <row r="378" spans="2:4" s="128" customFormat="1" ht="15">
      <c r="B378" s="133"/>
      <c r="C378" s="133"/>
      <c r="D378" s="134"/>
    </row>
    <row r="379" spans="2:4" s="128" customFormat="1" ht="15">
      <c r="B379" s="133"/>
      <c r="C379" s="133"/>
      <c r="D379" s="134"/>
    </row>
    <row r="380" spans="2:4" s="128" customFormat="1" ht="15">
      <c r="B380" s="133"/>
      <c r="C380" s="133"/>
      <c r="D380" s="134"/>
    </row>
    <row r="381" spans="2:4" s="128" customFormat="1" ht="15">
      <c r="B381" s="133"/>
      <c r="C381" s="133"/>
      <c r="D381" s="134"/>
    </row>
    <row r="382" spans="2:4" s="128" customFormat="1" ht="15">
      <c r="B382" s="133"/>
      <c r="C382" s="133"/>
      <c r="D382" s="134"/>
    </row>
    <row r="383" spans="2:4" s="128" customFormat="1" ht="15">
      <c r="B383" s="133"/>
      <c r="C383" s="133"/>
      <c r="D383" s="134"/>
    </row>
    <row r="384" spans="2:4" s="128" customFormat="1" ht="15">
      <c r="B384" s="133"/>
      <c r="C384" s="133"/>
      <c r="D384" s="134"/>
    </row>
    <row r="385" spans="2:4" s="128" customFormat="1" ht="15">
      <c r="B385" s="133"/>
      <c r="C385" s="133"/>
      <c r="D385" s="134"/>
    </row>
    <row r="386" spans="2:4" s="128" customFormat="1" ht="15">
      <c r="B386" s="133"/>
      <c r="C386" s="133"/>
      <c r="D386" s="134"/>
    </row>
    <row r="387" spans="2:4" s="128" customFormat="1" ht="15">
      <c r="B387" s="133"/>
      <c r="C387" s="133"/>
      <c r="D387" s="134"/>
    </row>
    <row r="388" spans="2:4" s="128" customFormat="1" ht="15">
      <c r="B388" s="133"/>
      <c r="C388" s="133"/>
      <c r="D388" s="134"/>
    </row>
    <row r="389" spans="2:4" s="128" customFormat="1" ht="15">
      <c r="B389" s="133"/>
      <c r="C389" s="133"/>
      <c r="D389" s="134"/>
    </row>
    <row r="390" spans="2:4" s="128" customFormat="1" ht="15">
      <c r="B390" s="133"/>
      <c r="C390" s="133"/>
      <c r="D390" s="134"/>
    </row>
    <row r="391" spans="2:4" s="128" customFormat="1" ht="15">
      <c r="B391" s="133"/>
      <c r="C391" s="133"/>
      <c r="D391" s="134"/>
    </row>
    <row r="392" spans="2:4" s="128" customFormat="1" ht="15">
      <c r="B392" s="133"/>
      <c r="C392" s="133"/>
      <c r="D392" s="134"/>
    </row>
    <row r="393" spans="2:4" s="128" customFormat="1" ht="15">
      <c r="B393" s="133"/>
      <c r="C393" s="133"/>
      <c r="D393" s="134"/>
    </row>
    <row r="394" spans="2:4" s="128" customFormat="1" ht="15">
      <c r="B394" s="133"/>
      <c r="C394" s="133"/>
      <c r="D394" s="134"/>
    </row>
    <row r="395" spans="2:4" s="128" customFormat="1" ht="15">
      <c r="B395" s="133"/>
      <c r="C395" s="133"/>
      <c r="D395" s="134"/>
    </row>
    <row r="396" spans="2:4" s="128" customFormat="1" ht="15">
      <c r="B396" s="133"/>
      <c r="C396" s="133"/>
      <c r="D396" s="134"/>
    </row>
    <row r="397" spans="2:4" s="128" customFormat="1" ht="15">
      <c r="B397" s="133"/>
      <c r="C397" s="133"/>
      <c r="D397" s="134"/>
    </row>
    <row r="398" spans="2:4" s="128" customFormat="1" ht="15">
      <c r="B398" s="133"/>
      <c r="C398" s="133"/>
      <c r="D398" s="134"/>
    </row>
    <row r="399" spans="2:4" s="128" customFormat="1" ht="15">
      <c r="B399" s="133"/>
      <c r="C399" s="133"/>
      <c r="D399" s="134"/>
    </row>
    <row r="400" spans="2:4" s="128" customFormat="1" ht="15">
      <c r="B400" s="133"/>
      <c r="C400" s="133"/>
      <c r="D400" s="134"/>
    </row>
    <row r="401" spans="2:4" s="128" customFormat="1" ht="15">
      <c r="B401" s="133"/>
      <c r="C401" s="133"/>
      <c r="D401" s="134"/>
    </row>
    <row r="402" spans="2:4" s="128" customFormat="1" ht="15">
      <c r="B402" s="133"/>
      <c r="C402" s="133"/>
      <c r="D402" s="134"/>
    </row>
    <row r="403" spans="2:4" s="128" customFormat="1" ht="15">
      <c r="B403" s="133"/>
      <c r="C403" s="133"/>
      <c r="D403" s="134"/>
    </row>
    <row r="404" spans="2:4" s="128" customFormat="1" ht="15">
      <c r="B404" s="133"/>
      <c r="C404" s="133"/>
      <c r="D404" s="134"/>
    </row>
    <row r="405" spans="2:4" s="128" customFormat="1" ht="15">
      <c r="B405" s="133"/>
      <c r="C405" s="133"/>
      <c r="D405" s="134"/>
    </row>
    <row r="406" spans="2:4" s="128" customFormat="1" ht="15">
      <c r="B406" s="133"/>
      <c r="C406" s="133"/>
      <c r="D406" s="134"/>
    </row>
    <row r="407" spans="2:4" s="128" customFormat="1" ht="15">
      <c r="B407" s="133"/>
      <c r="C407" s="133"/>
      <c r="D407" s="134"/>
    </row>
    <row r="408" spans="2:4" s="128" customFormat="1" ht="15">
      <c r="B408" s="133"/>
      <c r="C408" s="133"/>
      <c r="D408" s="134"/>
    </row>
    <row r="409" spans="2:4" s="128" customFormat="1" ht="15">
      <c r="B409" s="133"/>
      <c r="C409" s="133"/>
      <c r="D409" s="134"/>
    </row>
    <row r="410" spans="2:4" s="128" customFormat="1" ht="15">
      <c r="B410" s="133"/>
      <c r="C410" s="133"/>
      <c r="D410" s="134"/>
    </row>
    <row r="411" spans="2:4" s="128" customFormat="1" ht="15">
      <c r="B411" s="133"/>
      <c r="C411" s="133"/>
      <c r="D411" s="134"/>
    </row>
    <row r="412" spans="2:4" s="128" customFormat="1" ht="15">
      <c r="B412" s="133"/>
      <c r="C412" s="133"/>
      <c r="D412" s="134"/>
    </row>
    <row r="413" spans="2:4" s="128" customFormat="1" ht="15">
      <c r="B413" s="133"/>
      <c r="C413" s="133"/>
      <c r="D413" s="134"/>
    </row>
    <row r="414" spans="2:4" s="128" customFormat="1" ht="15">
      <c r="B414" s="133"/>
      <c r="C414" s="133"/>
      <c r="D414" s="134"/>
    </row>
    <row r="415" spans="2:4" s="128" customFormat="1" ht="15">
      <c r="B415" s="133"/>
      <c r="C415" s="133"/>
      <c r="D415" s="134"/>
    </row>
    <row r="416" spans="2:4" s="128" customFormat="1" ht="15">
      <c r="B416" s="133"/>
      <c r="C416" s="133"/>
      <c r="D416" s="134"/>
    </row>
    <row r="417" spans="2:4" s="128" customFormat="1" ht="15">
      <c r="B417" s="133"/>
      <c r="C417" s="133"/>
      <c r="D417" s="134"/>
    </row>
    <row r="418" spans="2:4" s="128" customFormat="1" ht="15">
      <c r="B418" s="133"/>
      <c r="C418" s="133"/>
      <c r="D418" s="134"/>
    </row>
    <row r="419" spans="2:4" s="128" customFormat="1" ht="15">
      <c r="B419" s="133"/>
      <c r="C419" s="133"/>
      <c r="D419" s="134"/>
    </row>
    <row r="420" spans="2:4" s="128" customFormat="1" ht="15">
      <c r="B420" s="133"/>
      <c r="C420" s="133"/>
      <c r="D420" s="134"/>
    </row>
    <row r="421" spans="2:4" s="128" customFormat="1" ht="15">
      <c r="B421" s="133"/>
      <c r="C421" s="133"/>
      <c r="D421" s="134"/>
    </row>
    <row r="422" spans="2:4" s="128" customFormat="1" ht="15">
      <c r="B422" s="133"/>
      <c r="C422" s="133"/>
      <c r="D422" s="134"/>
    </row>
    <row r="423" spans="2:4" s="128" customFormat="1" ht="15">
      <c r="B423" s="133"/>
      <c r="C423" s="133"/>
      <c r="D423" s="134"/>
    </row>
    <row r="424" spans="2:4" s="128" customFormat="1" ht="15">
      <c r="B424" s="133"/>
      <c r="C424" s="133"/>
      <c r="D424" s="134"/>
    </row>
    <row r="425" spans="2:4" s="128" customFormat="1" ht="15">
      <c r="B425" s="133"/>
      <c r="C425" s="133"/>
      <c r="D425" s="134"/>
    </row>
    <row r="426" spans="2:4" s="128" customFormat="1" ht="15">
      <c r="B426" s="133"/>
      <c r="C426" s="133"/>
      <c r="D426" s="134"/>
    </row>
    <row r="427" spans="2:4" s="128" customFormat="1" ht="15">
      <c r="B427" s="133"/>
      <c r="C427" s="133"/>
      <c r="D427" s="134"/>
    </row>
    <row r="428" spans="2:4" s="128" customFormat="1" ht="15">
      <c r="B428" s="133"/>
      <c r="C428" s="133"/>
      <c r="D428" s="134"/>
    </row>
    <row r="429" spans="2:4" s="128" customFormat="1" ht="15">
      <c r="B429" s="133"/>
      <c r="C429" s="133"/>
      <c r="D429" s="134"/>
    </row>
    <row r="430" spans="2:4" s="128" customFormat="1" ht="15">
      <c r="B430" s="133"/>
      <c r="C430" s="133"/>
      <c r="D430" s="134"/>
    </row>
    <row r="431" spans="2:4" s="128" customFormat="1" ht="15">
      <c r="B431" s="133"/>
      <c r="C431" s="133"/>
      <c r="D431" s="134"/>
    </row>
    <row r="432" spans="2:4" s="128" customFormat="1" ht="15">
      <c r="B432" s="133"/>
      <c r="C432" s="133"/>
      <c r="D432" s="134"/>
    </row>
    <row r="433" spans="2:4" s="128" customFormat="1" ht="15">
      <c r="B433" s="133"/>
      <c r="C433" s="133"/>
      <c r="D433" s="134"/>
    </row>
    <row r="434" spans="2:4" s="128" customFormat="1" ht="15">
      <c r="B434" s="133"/>
      <c r="C434" s="133"/>
      <c r="D434" s="134"/>
    </row>
    <row r="435" spans="2:4" s="128" customFormat="1" ht="15">
      <c r="B435" s="133"/>
      <c r="C435" s="133"/>
      <c r="D435" s="134"/>
    </row>
    <row r="436" spans="2:4" s="128" customFormat="1" ht="15">
      <c r="B436" s="133"/>
      <c r="C436" s="133"/>
      <c r="D436" s="134"/>
    </row>
    <row r="437" spans="2:4" s="128" customFormat="1" ht="15">
      <c r="B437" s="133"/>
      <c r="C437" s="133"/>
      <c r="D437" s="134"/>
    </row>
    <row r="438" spans="2:4" s="128" customFormat="1" ht="15">
      <c r="B438" s="133"/>
      <c r="C438" s="133"/>
      <c r="D438" s="134"/>
    </row>
    <row r="439" spans="2:4" s="128" customFormat="1" ht="15">
      <c r="B439" s="133"/>
      <c r="C439" s="133"/>
      <c r="D439" s="134"/>
    </row>
    <row r="440" spans="2:4" s="128" customFormat="1" ht="15">
      <c r="B440" s="133"/>
      <c r="C440" s="133"/>
      <c r="D440" s="134"/>
    </row>
    <row r="441" spans="2:4" s="128" customFormat="1" ht="15">
      <c r="B441" s="133"/>
      <c r="C441" s="133"/>
      <c r="D441" s="134"/>
    </row>
    <row r="442" spans="2:4" s="128" customFormat="1" ht="15">
      <c r="B442" s="133"/>
      <c r="C442" s="133"/>
      <c r="D442" s="134"/>
    </row>
    <row r="443" spans="2:4" s="128" customFormat="1" ht="15">
      <c r="B443" s="133"/>
      <c r="C443" s="133"/>
      <c r="D443" s="134"/>
    </row>
    <row r="444" spans="2:4" s="128" customFormat="1" ht="15">
      <c r="B444" s="133"/>
      <c r="C444" s="133"/>
      <c r="D444" s="134"/>
    </row>
    <row r="445" spans="2:4" s="128" customFormat="1" ht="15">
      <c r="B445" s="133"/>
      <c r="C445" s="133"/>
      <c r="D445" s="134"/>
    </row>
    <row r="446" spans="2:4" s="128" customFormat="1" ht="15">
      <c r="B446" s="133"/>
      <c r="C446" s="133"/>
      <c r="D446" s="134"/>
    </row>
    <row r="447" spans="2:4" s="128" customFormat="1" ht="15">
      <c r="B447" s="133"/>
      <c r="C447" s="133"/>
      <c r="D447" s="134"/>
    </row>
    <row r="448" spans="2:4" s="128" customFormat="1" ht="15">
      <c r="B448" s="133"/>
      <c r="C448" s="133"/>
      <c r="D448" s="134"/>
    </row>
    <row r="449" spans="2:4" s="128" customFormat="1" ht="15">
      <c r="B449" s="133"/>
      <c r="C449" s="133"/>
      <c r="D449" s="134"/>
    </row>
    <row r="450" spans="2:4" s="128" customFormat="1" ht="15">
      <c r="B450" s="133"/>
      <c r="C450" s="133"/>
      <c r="D450" s="134"/>
    </row>
    <row r="451" spans="2:4" s="128" customFormat="1" ht="15">
      <c r="B451" s="133"/>
      <c r="C451" s="133"/>
      <c r="D451" s="134"/>
    </row>
    <row r="452" spans="2:4" s="128" customFormat="1" ht="15">
      <c r="B452" s="133"/>
      <c r="C452" s="133"/>
      <c r="D452" s="134"/>
    </row>
    <row r="453" spans="2:4" s="128" customFormat="1" ht="15">
      <c r="B453" s="133"/>
      <c r="C453" s="133"/>
      <c r="D453" s="134"/>
    </row>
    <row r="454" spans="2:4" s="128" customFormat="1" ht="15">
      <c r="B454" s="133"/>
      <c r="C454" s="133"/>
      <c r="D454" s="134"/>
    </row>
    <row r="455" spans="2:4" s="128" customFormat="1" ht="15">
      <c r="B455" s="133"/>
      <c r="C455" s="133"/>
      <c r="D455" s="134"/>
    </row>
    <row r="456" spans="2:4" s="128" customFormat="1" ht="15">
      <c r="B456" s="133"/>
      <c r="C456" s="133"/>
      <c r="D456" s="134"/>
    </row>
    <row r="457" spans="2:4" s="128" customFormat="1" ht="15">
      <c r="B457" s="133"/>
      <c r="C457" s="133"/>
      <c r="D457" s="134"/>
    </row>
    <row r="458" spans="2:4" s="128" customFormat="1" ht="15">
      <c r="B458" s="133"/>
      <c r="C458" s="133"/>
      <c r="D458" s="134"/>
    </row>
    <row r="459" spans="2:4" s="128" customFormat="1" ht="15">
      <c r="B459" s="133"/>
      <c r="C459" s="133"/>
      <c r="D459" s="134"/>
    </row>
  </sheetData>
  <mergeCells count="2">
    <mergeCell ref="F40:F46"/>
    <mergeCell ref="F73:F84"/>
  </mergeCells>
  <printOptions horizontalCentered="1"/>
  <pageMargins left="0.2362204724409449" right="0.1968503937007874" top="0.984251968503937" bottom="0.3937007874015748" header="0.5118110236220472" footer="0.35433070866141736"/>
  <pageSetup firstPageNumber="1" useFirstPageNumber="1" horizontalDpi="600" verticalDpi="600" orientation="landscape" paperSize="9" scale="65" r:id="rId2"/>
  <headerFooter alignWithMargins="0">
    <oddHeader>&amp;C&amp;"Arial,Bold"&amp;14&amp;UBUDGET MONITORING 2005/2006 - QUARTER THREE (TO DECEMBER)&amp;10
&amp;12CAPITAL PROGRAMME 2005/2006 (ORIGINAL BUDGET) 
(INCLUDING SLIPPAGE FROM 2004/2005)</oddHeader>
    <oddFooter>&amp;CPage &amp;P</oddFooter>
  </headerFooter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D7" sqref="D7"/>
    </sheetView>
  </sheetViews>
  <sheetFormatPr defaultColWidth="9.140625" defaultRowHeight="12.75"/>
  <cols>
    <col min="4" max="4" width="22.57421875" style="0" customWidth="1"/>
    <col min="5" max="5" width="0.9921875" style="0" hidden="1" customWidth="1"/>
    <col min="6" max="6" width="2.7109375" style="0" hidden="1" customWidth="1"/>
    <col min="7" max="7" width="11.7109375" style="113" customWidth="1"/>
    <col min="8" max="8" width="12.00390625" style="38" customWidth="1"/>
    <col min="9" max="9" width="69.28125" style="0" customWidth="1"/>
    <col min="10" max="10" width="5.140625" style="0" customWidth="1"/>
  </cols>
  <sheetData>
    <row r="1" ht="12.75">
      <c r="H1" s="122"/>
    </row>
    <row r="2" spans="1:9" s="128" customFormat="1" ht="21.75" customHeight="1">
      <c r="A2" s="207" t="s">
        <v>195</v>
      </c>
      <c r="B2" s="207"/>
      <c r="C2" s="207"/>
      <c r="D2" s="207"/>
      <c r="E2" s="207"/>
      <c r="F2" s="207"/>
      <c r="G2" s="207"/>
      <c r="H2" s="207"/>
      <c r="I2" s="207"/>
    </row>
    <row r="3" spans="1:9" s="128" customFormat="1" ht="15.75">
      <c r="A3" s="207" t="s">
        <v>151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96"/>
      <c r="B4" s="96"/>
      <c r="C4" s="96"/>
      <c r="D4" s="96"/>
      <c r="E4" s="96"/>
      <c r="F4" s="96"/>
      <c r="H4" s="123"/>
      <c r="I4" s="96"/>
    </row>
    <row r="5" spans="1:9" ht="12.75">
      <c r="A5" s="97"/>
      <c r="B5" s="95"/>
      <c r="C5" s="95"/>
      <c r="D5" s="95"/>
      <c r="E5" s="95"/>
      <c r="F5" s="95"/>
      <c r="G5" s="114" t="s">
        <v>121</v>
      </c>
      <c r="H5" s="124" t="s">
        <v>196</v>
      </c>
      <c r="I5" s="40"/>
    </row>
    <row r="6" spans="1:9" ht="12.75">
      <c r="A6" s="205" t="s">
        <v>197</v>
      </c>
      <c r="B6" s="206"/>
      <c r="C6" s="206"/>
      <c r="D6" s="206"/>
      <c r="E6" s="98"/>
      <c r="F6" s="98"/>
      <c r="G6" s="115" t="s">
        <v>152</v>
      </c>
      <c r="H6" s="115" t="s">
        <v>71</v>
      </c>
      <c r="I6" s="99" t="s">
        <v>153</v>
      </c>
    </row>
    <row r="7" spans="1:9" ht="12.75">
      <c r="A7" s="100"/>
      <c r="B7" s="98"/>
      <c r="C7" s="98"/>
      <c r="D7" s="98"/>
      <c r="E7" s="98"/>
      <c r="F7" s="98"/>
      <c r="G7" s="115" t="s">
        <v>70</v>
      </c>
      <c r="H7" s="115" t="s">
        <v>74</v>
      </c>
      <c r="I7" s="99"/>
    </row>
    <row r="8" spans="1:9" ht="12.75">
      <c r="A8" s="101"/>
      <c r="B8" s="102"/>
      <c r="C8" s="102"/>
      <c r="D8" s="102"/>
      <c r="E8" s="102"/>
      <c r="F8" s="102"/>
      <c r="G8" s="116" t="s">
        <v>0</v>
      </c>
      <c r="H8" s="116" t="s">
        <v>0</v>
      </c>
      <c r="I8" s="103"/>
    </row>
    <row r="9" spans="1:9" ht="12.75">
      <c r="A9" s="104" t="s">
        <v>124</v>
      </c>
      <c r="B9" s="1"/>
      <c r="C9" s="1"/>
      <c r="D9" s="2"/>
      <c r="E9" s="1"/>
      <c r="F9" s="1"/>
      <c r="G9" s="117"/>
      <c r="H9" s="125"/>
      <c r="I9" s="18"/>
    </row>
    <row r="10" spans="1:9" ht="12.75">
      <c r="A10" s="100" t="s">
        <v>125</v>
      </c>
      <c r="B10" s="105"/>
      <c r="C10" s="105"/>
      <c r="D10" s="106"/>
      <c r="E10" s="105"/>
      <c r="F10" s="105"/>
      <c r="G10" s="117"/>
      <c r="H10" s="125"/>
      <c r="I10" s="107"/>
    </row>
    <row r="11" spans="1:9" ht="12.75">
      <c r="A11" s="108" t="s">
        <v>126</v>
      </c>
      <c r="B11" s="105"/>
      <c r="C11" s="105"/>
      <c r="D11" s="106"/>
      <c r="E11" s="105"/>
      <c r="F11" s="105"/>
      <c r="G11" s="117">
        <v>25000</v>
      </c>
      <c r="H11" s="125"/>
      <c r="I11" s="107" t="s">
        <v>155</v>
      </c>
    </row>
    <row r="12" spans="1:9" ht="12.75">
      <c r="A12" s="108" t="s">
        <v>126</v>
      </c>
      <c r="B12" s="105"/>
      <c r="C12" s="105"/>
      <c r="D12" s="106"/>
      <c r="E12" s="105"/>
      <c r="F12" s="105"/>
      <c r="G12" s="117">
        <v>25000</v>
      </c>
      <c r="H12" s="125"/>
      <c r="I12" s="107" t="s">
        <v>155</v>
      </c>
    </row>
    <row r="13" spans="1:9" ht="12.75">
      <c r="A13" s="108" t="s">
        <v>127</v>
      </c>
      <c r="B13" s="105"/>
      <c r="C13" s="105"/>
      <c r="D13" s="106"/>
      <c r="E13" s="105"/>
      <c r="F13" s="105"/>
      <c r="G13" s="118">
        <v>60000</v>
      </c>
      <c r="H13" s="125">
        <f>5700.17+24500</f>
        <v>30200.17</v>
      </c>
      <c r="I13" s="107" t="s">
        <v>198</v>
      </c>
    </row>
    <row r="14" spans="1:9" ht="12.75">
      <c r="A14" s="108" t="s">
        <v>128</v>
      </c>
      <c r="B14" s="105"/>
      <c r="C14" s="105"/>
      <c r="D14" s="106"/>
      <c r="E14" s="105"/>
      <c r="F14" s="105"/>
      <c r="G14" s="117">
        <v>87000</v>
      </c>
      <c r="H14" s="125">
        <v>79977</v>
      </c>
      <c r="I14" s="107" t="s">
        <v>155</v>
      </c>
    </row>
    <row r="15" spans="1:9" ht="12.75">
      <c r="A15" s="3" t="s">
        <v>129</v>
      </c>
      <c r="B15" s="105"/>
      <c r="C15" s="105"/>
      <c r="D15" s="106"/>
      <c r="E15" s="105"/>
      <c r="F15" s="105"/>
      <c r="G15" s="118">
        <v>125000</v>
      </c>
      <c r="H15" s="125">
        <v>116080</v>
      </c>
      <c r="I15" s="109" t="s">
        <v>154</v>
      </c>
    </row>
    <row r="16" spans="1:9" ht="12.75">
      <c r="A16" s="3" t="s">
        <v>129</v>
      </c>
      <c r="B16" s="4"/>
      <c r="C16" s="4"/>
      <c r="D16" s="5"/>
      <c r="E16" s="4"/>
      <c r="F16" s="4"/>
      <c r="G16" s="118">
        <v>125000</v>
      </c>
      <c r="H16" s="125">
        <v>103075</v>
      </c>
      <c r="I16" s="109" t="s">
        <v>154</v>
      </c>
    </row>
    <row r="17" spans="1:9" ht="12.75">
      <c r="A17" s="108" t="s">
        <v>130</v>
      </c>
      <c r="B17" s="105"/>
      <c r="C17" s="105"/>
      <c r="D17" s="106"/>
      <c r="E17" s="105"/>
      <c r="F17" s="105"/>
      <c r="G17" s="117">
        <v>28000</v>
      </c>
      <c r="H17" s="125">
        <v>24995</v>
      </c>
      <c r="I17" s="109" t="s">
        <v>154</v>
      </c>
    </row>
    <row r="18" spans="1:9" ht="12.75">
      <c r="A18" s="3" t="s">
        <v>131</v>
      </c>
      <c r="B18" s="105"/>
      <c r="C18" s="105"/>
      <c r="D18" s="106"/>
      <c r="E18" s="105"/>
      <c r="F18" s="105"/>
      <c r="G18" s="117">
        <v>19500</v>
      </c>
      <c r="H18" s="125">
        <v>10338</v>
      </c>
      <c r="I18" s="109" t="s">
        <v>154</v>
      </c>
    </row>
    <row r="19" spans="1:9" ht="12.75">
      <c r="A19" s="3" t="s">
        <v>131</v>
      </c>
      <c r="B19" s="105"/>
      <c r="C19" s="105"/>
      <c r="D19" s="106"/>
      <c r="E19" s="105"/>
      <c r="F19" s="105"/>
      <c r="G19" s="117">
        <v>19500</v>
      </c>
      <c r="H19" s="125">
        <v>11196</v>
      </c>
      <c r="I19" s="109" t="s">
        <v>154</v>
      </c>
    </row>
    <row r="20" spans="1:9" ht="12.75">
      <c r="A20" s="3" t="s">
        <v>132</v>
      </c>
      <c r="B20" s="105"/>
      <c r="C20" s="105"/>
      <c r="D20" s="106"/>
      <c r="E20" s="105"/>
      <c r="F20" s="105"/>
      <c r="G20" s="117">
        <v>24000</v>
      </c>
      <c r="H20" s="125"/>
      <c r="I20" s="107" t="s">
        <v>155</v>
      </c>
    </row>
    <row r="21" spans="1:9" ht="12.75">
      <c r="A21" s="3" t="s">
        <v>132</v>
      </c>
      <c r="B21" s="105"/>
      <c r="C21" s="105"/>
      <c r="D21" s="106"/>
      <c r="E21" s="105"/>
      <c r="F21" s="105"/>
      <c r="G21" s="117">
        <v>24000</v>
      </c>
      <c r="H21" s="125"/>
      <c r="I21" s="107" t="s">
        <v>155</v>
      </c>
    </row>
    <row r="22" spans="1:9" ht="12.75">
      <c r="A22" s="3" t="s">
        <v>132</v>
      </c>
      <c r="B22" s="105"/>
      <c r="C22" s="105"/>
      <c r="D22" s="106"/>
      <c r="E22" s="105"/>
      <c r="F22" s="105"/>
      <c r="G22" s="117">
        <v>24000</v>
      </c>
      <c r="H22" s="126"/>
      <c r="I22" s="107" t="s">
        <v>155</v>
      </c>
    </row>
    <row r="23" spans="1:9" ht="12.75">
      <c r="A23" s="3" t="s">
        <v>133</v>
      </c>
      <c r="B23" s="105"/>
      <c r="C23" s="105"/>
      <c r="D23" s="106"/>
      <c r="E23" s="105"/>
      <c r="F23" s="105"/>
      <c r="G23" s="118">
        <v>30000</v>
      </c>
      <c r="H23" s="127"/>
      <c r="I23" s="107" t="s">
        <v>155</v>
      </c>
    </row>
    <row r="24" spans="1:9" ht="12.75">
      <c r="A24" s="3" t="s">
        <v>134</v>
      </c>
      <c r="G24" s="118">
        <v>10000</v>
      </c>
      <c r="H24" s="122">
        <v>8280</v>
      </c>
      <c r="I24" s="109" t="s">
        <v>154</v>
      </c>
    </row>
    <row r="25" spans="1:9" ht="12.75">
      <c r="A25" s="3" t="s">
        <v>134</v>
      </c>
      <c r="G25" s="118">
        <v>10000</v>
      </c>
      <c r="H25" s="122">
        <v>8280</v>
      </c>
      <c r="I25" s="107" t="s">
        <v>154</v>
      </c>
    </row>
    <row r="26" spans="1:9" ht="12.75">
      <c r="A26" s="108"/>
      <c r="G26" s="119"/>
      <c r="I26" s="107"/>
    </row>
    <row r="27" spans="1:10" ht="12.75" customHeight="1">
      <c r="A27" s="100" t="s">
        <v>135</v>
      </c>
      <c r="G27" s="119"/>
      <c r="I27" s="107"/>
      <c r="J27" s="204" t="s">
        <v>199</v>
      </c>
    </row>
    <row r="28" spans="1:10" ht="12.75" customHeight="1">
      <c r="A28" s="100" t="s">
        <v>136</v>
      </c>
      <c r="G28" s="119"/>
      <c r="I28" s="107"/>
      <c r="J28" s="204"/>
    </row>
    <row r="29" spans="1:10" ht="12.75" customHeight="1">
      <c r="A29" s="108" t="s">
        <v>137</v>
      </c>
      <c r="G29" s="118">
        <f>2210+50000</f>
        <v>52210</v>
      </c>
      <c r="H29" s="122">
        <v>338.65</v>
      </c>
      <c r="I29" s="107" t="s">
        <v>155</v>
      </c>
      <c r="J29" s="204"/>
    </row>
    <row r="30" spans="1:10" ht="12.75" customHeight="1">
      <c r="A30" s="108" t="s">
        <v>138</v>
      </c>
      <c r="G30" s="120"/>
      <c r="I30" s="107"/>
      <c r="J30" s="204"/>
    </row>
    <row r="31" spans="1:10" ht="12.75" customHeight="1">
      <c r="A31" s="108" t="s">
        <v>139</v>
      </c>
      <c r="G31" s="120"/>
      <c r="I31" s="107"/>
      <c r="J31" s="204"/>
    </row>
    <row r="32" spans="1:10" ht="12.75" customHeight="1">
      <c r="A32" s="108" t="s">
        <v>140</v>
      </c>
      <c r="G32" s="120"/>
      <c r="I32" s="107"/>
      <c r="J32" s="204"/>
    </row>
    <row r="33" spans="1:10" ht="12.75" customHeight="1">
      <c r="A33" s="108"/>
      <c r="G33" s="119"/>
      <c r="I33" s="107"/>
      <c r="J33" s="204"/>
    </row>
    <row r="34" spans="1:10" ht="13.5" customHeight="1" thickBot="1">
      <c r="A34" s="110" t="s">
        <v>4</v>
      </c>
      <c r="B34" s="111"/>
      <c r="C34" s="111"/>
      <c r="D34" s="111"/>
      <c r="G34" s="121">
        <f>SUM(G11:G33)</f>
        <v>688210</v>
      </c>
      <c r="H34" s="121">
        <f>SUM(H11:H33)</f>
        <v>392759.82</v>
      </c>
      <c r="I34" s="112"/>
      <c r="J34" s="204"/>
    </row>
    <row r="35" ht="13.5" customHeight="1" thickTop="1">
      <c r="J35" s="204"/>
    </row>
    <row r="36" ht="12.75" customHeight="1">
      <c r="J36" s="204"/>
    </row>
    <row r="37" ht="12.75" customHeight="1">
      <c r="J37" s="204"/>
    </row>
    <row r="38" ht="12.75" customHeight="1">
      <c r="J38" s="204"/>
    </row>
    <row r="39" ht="12.75" customHeight="1">
      <c r="J39" s="204"/>
    </row>
    <row r="40" ht="12.75" customHeight="1">
      <c r="J40" s="204"/>
    </row>
    <row r="41" ht="12.75" customHeight="1">
      <c r="J41" s="204"/>
    </row>
    <row r="42" ht="12.75" customHeight="1">
      <c r="J42" s="204"/>
    </row>
    <row r="43" ht="12.75" customHeight="1">
      <c r="J43" s="204"/>
    </row>
    <row r="44" ht="12.75" customHeight="1">
      <c r="J44" s="204"/>
    </row>
  </sheetData>
  <mergeCells count="4">
    <mergeCell ref="J27:J44"/>
    <mergeCell ref="A6:D6"/>
    <mergeCell ref="A2:I2"/>
    <mergeCell ref="A3:I3"/>
  </mergeCells>
  <printOptions/>
  <pageMargins left="0.984251968503937" right="0.7480314960629921" top="0.7874015748031497" bottom="0.5511811023622047" header="0.5118110236220472" footer="0.5118110236220472"/>
  <pageSetup horizontalDpi="600" verticalDpi="600" orientation="landscape" paperSize="9" scale="85" r:id="rId1"/>
  <headerFooter alignWithMargins="0">
    <oddHeader>&amp;C&amp;"Arial,Bold"&amp;14&amp;UBUDGET MONITORING 2005/2006  - QUARTER THREE (TO DECEMBER)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">
      <selection activeCell="I35" sqref="I35"/>
    </sheetView>
  </sheetViews>
  <sheetFormatPr defaultColWidth="9.140625" defaultRowHeight="12.75"/>
  <cols>
    <col min="2" max="16" width="8.7109375" style="0" customWidth="1"/>
  </cols>
  <sheetData>
    <row r="1" spans="1:16" ht="12.75">
      <c r="A1" s="210" t="s">
        <v>35</v>
      </c>
      <c r="B1" s="9" t="s">
        <v>17</v>
      </c>
      <c r="C1" s="4"/>
      <c r="I1" s="4"/>
      <c r="J1" s="4"/>
      <c r="P1" s="4"/>
    </row>
    <row r="2" spans="1:16" ht="12.75">
      <c r="A2" s="211"/>
      <c r="C2" s="28"/>
      <c r="D2" s="28"/>
      <c r="I2" s="4"/>
      <c r="J2" s="28"/>
      <c r="P2" s="28"/>
    </row>
    <row r="3" spans="1:16" ht="12.75">
      <c r="A3" s="211"/>
      <c r="B3" s="30"/>
      <c r="C3" s="17"/>
      <c r="D3" t="s">
        <v>18</v>
      </c>
      <c r="E3" s="31" t="s">
        <v>36</v>
      </c>
      <c r="F3" s="31"/>
      <c r="G3" s="31"/>
      <c r="H3" s="31"/>
      <c r="I3" s="32"/>
      <c r="J3" s="1"/>
      <c r="K3" s="31" t="s">
        <v>19</v>
      </c>
      <c r="L3" s="31"/>
      <c r="M3" s="31"/>
      <c r="N3" s="31"/>
      <c r="O3" s="1"/>
      <c r="P3" s="2" t="s">
        <v>18</v>
      </c>
    </row>
    <row r="4" spans="1:16" ht="12.75">
      <c r="A4" s="211"/>
      <c r="B4" s="30" t="s">
        <v>20</v>
      </c>
      <c r="D4" t="s">
        <v>21</v>
      </c>
      <c r="E4" s="29" t="s">
        <v>22</v>
      </c>
      <c r="I4" s="5"/>
      <c r="K4" s="33" t="s">
        <v>39</v>
      </c>
      <c r="L4" s="33"/>
      <c r="M4" s="33"/>
      <c r="N4" s="29"/>
      <c r="P4" s="5" t="s">
        <v>21</v>
      </c>
    </row>
    <row r="5" spans="1:16" ht="12.75">
      <c r="A5" s="211"/>
      <c r="B5" s="30"/>
      <c r="I5" s="5"/>
      <c r="P5" s="5"/>
    </row>
    <row r="6" spans="1:16" ht="12.75">
      <c r="A6" s="211"/>
      <c r="B6" s="30"/>
      <c r="D6" t="s">
        <v>41</v>
      </c>
      <c r="I6" s="5"/>
      <c r="K6" t="s">
        <v>181</v>
      </c>
      <c r="P6" s="5"/>
    </row>
    <row r="7" spans="1:16" ht="12.75">
      <c r="A7" s="211"/>
      <c r="B7" s="30"/>
      <c r="D7" t="s">
        <v>42</v>
      </c>
      <c r="I7" s="5"/>
      <c r="K7" t="s">
        <v>193</v>
      </c>
      <c r="P7" s="5"/>
    </row>
    <row r="8" spans="1:16" ht="12.75">
      <c r="A8" s="211"/>
      <c r="B8" s="30"/>
      <c r="D8" t="s">
        <v>43</v>
      </c>
      <c r="I8" s="5"/>
      <c r="K8" t="s">
        <v>182</v>
      </c>
      <c r="P8" s="5"/>
    </row>
    <row r="9" spans="1:16" ht="12.75">
      <c r="A9" s="211"/>
      <c r="B9" s="30"/>
      <c r="D9" t="s">
        <v>44</v>
      </c>
      <c r="I9" s="5"/>
      <c r="K9" s="4" t="s">
        <v>183</v>
      </c>
      <c r="P9" s="5"/>
    </row>
    <row r="10" spans="1:16" ht="12.75">
      <c r="A10" s="211"/>
      <c r="B10" s="30"/>
      <c r="D10" t="s">
        <v>45</v>
      </c>
      <c r="I10" s="5"/>
      <c r="K10" s="4" t="s">
        <v>184</v>
      </c>
      <c r="P10" s="5"/>
    </row>
    <row r="11" spans="1:16" ht="12.75">
      <c r="A11" s="211"/>
      <c r="B11" s="30"/>
      <c r="C11" s="4"/>
      <c r="D11" t="s">
        <v>46</v>
      </c>
      <c r="F11" s="4"/>
      <c r="G11" s="4"/>
      <c r="H11" s="4"/>
      <c r="I11" s="5"/>
      <c r="J11" s="4"/>
      <c r="K11" t="s">
        <v>185</v>
      </c>
      <c r="L11" s="4"/>
      <c r="M11" s="4"/>
      <c r="N11" s="4"/>
      <c r="O11" s="4"/>
      <c r="P11" s="5"/>
    </row>
    <row r="12" spans="1:16" ht="12.75">
      <c r="A12" s="211"/>
      <c r="B12" s="30"/>
      <c r="C12" s="4"/>
      <c r="D12" s="4" t="s">
        <v>47</v>
      </c>
      <c r="F12" s="4"/>
      <c r="G12" s="4"/>
      <c r="H12" s="4"/>
      <c r="I12" s="5"/>
      <c r="J12" s="4"/>
      <c r="K12" t="s">
        <v>186</v>
      </c>
      <c r="L12" s="4"/>
      <c r="M12" s="4"/>
      <c r="N12" s="4"/>
      <c r="O12" s="4"/>
      <c r="P12" s="5"/>
    </row>
    <row r="13" spans="1:16" ht="12.75">
      <c r="A13" s="211"/>
      <c r="B13" s="30"/>
      <c r="C13" s="4"/>
      <c r="D13" s="4" t="s">
        <v>48</v>
      </c>
      <c r="I13" s="5"/>
      <c r="J13" s="4"/>
      <c r="K13" t="s">
        <v>187</v>
      </c>
      <c r="L13" s="4"/>
      <c r="M13" s="4"/>
      <c r="N13" s="4"/>
      <c r="O13" s="4"/>
      <c r="P13" s="5"/>
    </row>
    <row r="14" spans="1:16" ht="12.75">
      <c r="A14" s="211"/>
      <c r="B14" s="30"/>
      <c r="D14" s="4" t="s">
        <v>49</v>
      </c>
      <c r="I14" s="5"/>
      <c r="P14" s="5"/>
    </row>
    <row r="15" spans="1:16" ht="12.75" customHeight="1">
      <c r="A15" s="211"/>
      <c r="B15" s="30"/>
      <c r="D15" t="s">
        <v>51</v>
      </c>
      <c r="I15" s="5"/>
      <c r="K15" s="34" t="s">
        <v>23</v>
      </c>
      <c r="P15" s="5"/>
    </row>
    <row r="16" spans="1:16" ht="12.75">
      <c r="A16" s="211"/>
      <c r="B16" s="30"/>
      <c r="D16" s="4" t="s">
        <v>52</v>
      </c>
      <c r="I16" s="5"/>
      <c r="K16" s="34" t="s">
        <v>24</v>
      </c>
      <c r="L16" s="34"/>
      <c r="M16" s="34"/>
      <c r="N16" s="34"/>
      <c r="O16" s="34"/>
      <c r="P16" s="35"/>
    </row>
    <row r="17" spans="1:16" ht="12.75">
      <c r="A17" s="211"/>
      <c r="B17" s="30"/>
      <c r="D17" t="s">
        <v>188</v>
      </c>
      <c r="I17" s="5"/>
      <c r="K17" s="34" t="s">
        <v>25</v>
      </c>
      <c r="P17" s="5"/>
    </row>
    <row r="18" spans="1:16" ht="13.5" customHeight="1">
      <c r="A18" s="211"/>
      <c r="B18" s="30"/>
      <c r="D18" t="s">
        <v>189</v>
      </c>
      <c r="I18" s="5"/>
      <c r="K18" s="34"/>
      <c r="P18" s="5"/>
    </row>
    <row r="19" spans="1:16" ht="12.75" customHeight="1">
      <c r="A19" s="211"/>
      <c r="B19" s="5"/>
      <c r="D19" t="s">
        <v>190</v>
      </c>
      <c r="I19" s="5"/>
      <c r="K19" s="34"/>
      <c r="P19" s="5"/>
    </row>
    <row r="20" spans="1:16" ht="12.75">
      <c r="A20" s="211"/>
      <c r="B20" s="30"/>
      <c r="D20" s="4" t="s">
        <v>26</v>
      </c>
      <c r="I20" s="5"/>
      <c r="K20" s="34"/>
      <c r="P20" s="5" t="s">
        <v>18</v>
      </c>
    </row>
    <row r="21" spans="1:16" ht="12.75">
      <c r="A21" s="211"/>
      <c r="B21" s="30"/>
      <c r="D21" s="94" t="s">
        <v>27</v>
      </c>
      <c r="I21" s="5"/>
      <c r="P21" s="5" t="s">
        <v>27</v>
      </c>
    </row>
    <row r="22" spans="1:16" ht="26.25" customHeight="1">
      <c r="A22" s="211"/>
      <c r="B22" s="30" t="s">
        <v>28</v>
      </c>
      <c r="C22" s="28"/>
      <c r="E22" s="28"/>
      <c r="F22" s="28"/>
      <c r="G22" s="28"/>
      <c r="H22" s="28"/>
      <c r="I22" s="7"/>
      <c r="J22" s="28"/>
      <c r="K22" s="28"/>
      <c r="L22" s="28"/>
      <c r="M22" s="28"/>
      <c r="N22" s="28"/>
      <c r="O22" s="28"/>
      <c r="P22" s="7"/>
    </row>
    <row r="23" spans="1:16" ht="12.75">
      <c r="A23" s="211"/>
      <c r="B23" s="30"/>
      <c r="C23" s="1"/>
      <c r="D23" s="31" t="s">
        <v>33</v>
      </c>
      <c r="E23" s="9"/>
      <c r="F23" s="9"/>
      <c r="G23" s="9"/>
      <c r="H23" s="9"/>
      <c r="I23" s="30"/>
      <c r="J23" s="4"/>
      <c r="K23" s="9" t="s">
        <v>37</v>
      </c>
      <c r="L23" s="9"/>
      <c r="M23" s="9"/>
      <c r="N23" s="9"/>
      <c r="O23" s="4"/>
      <c r="P23" s="2"/>
    </row>
    <row r="24" spans="1:16" ht="12.75">
      <c r="A24" s="211"/>
      <c r="B24" s="30"/>
      <c r="D24" s="36" t="s">
        <v>34</v>
      </c>
      <c r="E24" s="9"/>
      <c r="F24" s="9"/>
      <c r="G24" s="9"/>
      <c r="H24" s="9"/>
      <c r="I24" s="30"/>
      <c r="J24" s="4"/>
      <c r="K24" s="36" t="s">
        <v>40</v>
      </c>
      <c r="L24" s="36"/>
      <c r="M24" s="36"/>
      <c r="N24" s="4"/>
      <c r="O24" s="4"/>
      <c r="P24" s="5"/>
    </row>
    <row r="25" spans="1:16" ht="12.75">
      <c r="A25" s="211"/>
      <c r="B25" s="30"/>
      <c r="I25" s="5"/>
      <c r="J25" s="4"/>
      <c r="K25" s="4"/>
      <c r="L25" s="4"/>
      <c r="M25" s="4"/>
      <c r="N25" s="4"/>
      <c r="O25" s="4"/>
      <c r="P25" s="5"/>
    </row>
    <row r="26" spans="1:16" ht="12.75">
      <c r="A26" s="211"/>
      <c r="B26" s="30"/>
      <c r="D26" s="4" t="s">
        <v>50</v>
      </c>
      <c r="E26" s="4"/>
      <c r="F26" s="4"/>
      <c r="G26" s="4"/>
      <c r="H26" s="4"/>
      <c r="I26" s="5"/>
      <c r="J26" s="4"/>
      <c r="K26" s="4" t="s">
        <v>191</v>
      </c>
      <c r="L26" s="4"/>
      <c r="M26" s="4"/>
      <c r="N26" s="4"/>
      <c r="O26" s="4"/>
      <c r="P26" s="5"/>
    </row>
    <row r="27" spans="1:16" ht="12.75">
      <c r="A27" s="211"/>
      <c r="B27" s="30"/>
      <c r="D27" s="4" t="s">
        <v>29</v>
      </c>
      <c r="E27" s="4"/>
      <c r="F27" s="4"/>
      <c r="G27" s="4"/>
      <c r="H27" s="4"/>
      <c r="I27" s="5"/>
      <c r="J27" s="4"/>
      <c r="L27" s="4"/>
      <c r="M27" s="4"/>
      <c r="N27" s="4"/>
      <c r="O27" s="4"/>
      <c r="P27" s="5"/>
    </row>
    <row r="28" spans="1:16" ht="12.75">
      <c r="A28" s="211"/>
      <c r="B28" s="30"/>
      <c r="D28" s="4" t="s">
        <v>38</v>
      </c>
      <c r="E28" s="4"/>
      <c r="F28" s="4"/>
      <c r="G28" s="4"/>
      <c r="H28" s="4"/>
      <c r="I28" s="5"/>
      <c r="J28" s="4"/>
      <c r="K28" s="4"/>
      <c r="L28" s="4"/>
      <c r="M28" s="4"/>
      <c r="N28" s="4"/>
      <c r="O28" s="4"/>
      <c r="P28" s="5"/>
    </row>
    <row r="29" spans="1:16" ht="12.75">
      <c r="A29" s="211"/>
      <c r="B29" s="30"/>
      <c r="D29" s="4" t="s">
        <v>30</v>
      </c>
      <c r="E29" s="4"/>
      <c r="F29" s="4"/>
      <c r="G29" s="4"/>
      <c r="H29" s="4"/>
      <c r="I29" s="5"/>
      <c r="J29" s="4"/>
      <c r="L29" s="4"/>
      <c r="M29" s="4"/>
      <c r="N29" s="4"/>
      <c r="O29" s="4"/>
      <c r="P29" s="5"/>
    </row>
    <row r="30" spans="1:16" ht="12.75">
      <c r="A30" s="211"/>
      <c r="B30" s="30"/>
      <c r="E30" s="4"/>
      <c r="F30" s="4"/>
      <c r="G30" s="4"/>
      <c r="H30" s="4"/>
      <c r="I30" s="5"/>
      <c r="J30" s="4"/>
      <c r="K30" s="4"/>
      <c r="L30" s="4"/>
      <c r="M30" s="4"/>
      <c r="N30" s="4"/>
      <c r="O30" s="4"/>
      <c r="P30" s="5"/>
    </row>
    <row r="31" spans="1:16" ht="12.75">
      <c r="A31" s="211"/>
      <c r="B31" s="30"/>
      <c r="C31" s="4"/>
      <c r="E31" s="4"/>
      <c r="F31" s="4"/>
      <c r="G31" s="4"/>
      <c r="H31" s="4"/>
      <c r="I31" s="5"/>
      <c r="J31" s="4"/>
      <c r="K31" s="4"/>
      <c r="L31" s="4"/>
      <c r="M31" s="4"/>
      <c r="N31" s="4"/>
      <c r="O31" s="4"/>
      <c r="P31" s="5"/>
    </row>
    <row r="32" spans="1:17" ht="12.75">
      <c r="A32" s="211"/>
      <c r="B32" s="30"/>
      <c r="C32" s="4"/>
      <c r="I32" s="5"/>
      <c r="P32" s="5"/>
      <c r="Q32" s="53"/>
    </row>
    <row r="33" spans="1:17" ht="15">
      <c r="A33" s="211"/>
      <c r="B33" s="30"/>
      <c r="C33" s="4"/>
      <c r="I33" s="5"/>
      <c r="P33" s="5"/>
      <c r="Q33" s="54"/>
    </row>
    <row r="34" spans="1:17" ht="0.75" customHeight="1">
      <c r="A34" s="211"/>
      <c r="B34" s="30"/>
      <c r="I34" s="5"/>
      <c r="P34" s="5"/>
      <c r="Q34" s="54"/>
    </row>
    <row r="35" spans="1:17" ht="20.25" customHeight="1">
      <c r="A35" s="211"/>
      <c r="B35" s="30"/>
      <c r="D35" t="s">
        <v>26</v>
      </c>
      <c r="I35" s="5"/>
      <c r="P35" s="5" t="s">
        <v>18</v>
      </c>
      <c r="Q35" s="208" t="s">
        <v>194</v>
      </c>
    </row>
    <row r="36" spans="3:17" ht="15" customHeight="1">
      <c r="C36" s="3"/>
      <c r="D36" t="s">
        <v>21</v>
      </c>
      <c r="I36" s="5"/>
      <c r="P36" s="5" t="s">
        <v>27</v>
      </c>
      <c r="Q36" s="209"/>
    </row>
    <row r="37" spans="3:17" ht="15" customHeight="1">
      <c r="C37" s="3"/>
      <c r="I37" s="5"/>
      <c r="P37" s="5"/>
      <c r="Q37" s="209"/>
    </row>
    <row r="38" spans="2:17" ht="27" customHeight="1">
      <c r="B38" s="30" t="s">
        <v>31</v>
      </c>
      <c r="C38" s="6"/>
      <c r="D38" s="28"/>
      <c r="E38" s="28"/>
      <c r="F38" s="28"/>
      <c r="G38" s="28"/>
      <c r="H38" s="28"/>
      <c r="I38" s="7"/>
      <c r="J38" s="28"/>
      <c r="K38" s="28"/>
      <c r="L38" s="28"/>
      <c r="M38" s="28"/>
      <c r="N38" s="28"/>
      <c r="O38" s="28"/>
      <c r="P38" s="7"/>
      <c r="Q38" s="209"/>
    </row>
    <row r="39" spans="3:17" ht="12.75">
      <c r="C39" s="29" t="s">
        <v>31</v>
      </c>
      <c r="D39" s="29"/>
      <c r="E39" s="29"/>
      <c r="F39" s="29"/>
      <c r="G39" s="29"/>
      <c r="H39" s="29"/>
      <c r="I39" s="212" t="s">
        <v>28</v>
      </c>
      <c r="J39" s="212"/>
      <c r="K39" s="29"/>
      <c r="L39" s="29"/>
      <c r="M39" s="29"/>
      <c r="N39" s="29"/>
      <c r="O39" s="29"/>
      <c r="P39" s="31" t="s">
        <v>32</v>
      </c>
      <c r="Q39" s="209"/>
    </row>
    <row r="40" ht="12.75">
      <c r="Q40" s="209"/>
    </row>
    <row r="41" spans="1:17" ht="26.25">
      <c r="A41" s="52"/>
      <c r="B41" s="213" t="s">
        <v>192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09"/>
    </row>
  </sheetData>
  <mergeCells count="4">
    <mergeCell ref="Q35:Q41"/>
    <mergeCell ref="A1:A35"/>
    <mergeCell ref="I39:J39"/>
    <mergeCell ref="B41:P41"/>
  </mergeCells>
  <printOptions horizontalCentered="1"/>
  <pageMargins left="0.15748031496062992" right="0.15748031496062992" top="0.984251968503937" bottom="0.5905511811023623" header="0.5118110236220472" footer="0.31496062992125984"/>
  <pageSetup horizontalDpi="600" verticalDpi="600" orientation="landscape" paperSize="9" scale="85" r:id="rId2"/>
  <headerFooter alignWithMargins="0">
    <oddHeader>&amp;C&amp;"Arial,Bold"&amp;12&amp;EBUDGET RISK MATRIX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WFDC</dc:creator>
  <cp:keywords/>
  <dc:description/>
  <cp:lastModifiedBy>WFDC</cp:lastModifiedBy>
  <cp:lastPrinted>2006-01-27T15:56:20Z</cp:lastPrinted>
  <dcterms:created xsi:type="dcterms:W3CDTF">2003-07-07T13:56:30Z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